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.1. - Odtěžení sediment..." sheetId="2" r:id="rId2"/>
    <sheet name="SO.2. - Odtěžení sediment..." sheetId="3" r:id="rId3"/>
    <sheet name="SO.3. - Oprava stupně ř.k..." sheetId="4" r:id="rId4"/>
    <sheet name="00 - VON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'SO.1. - Odtěžení sediment...'!$C$120:$K$223</definedName>
    <definedName name="_xlnm.Print_Area" localSheetId="1">'SO.1. - Odtěžení sediment...'!$C$4:$J$76,'SO.1. - Odtěžení sediment...'!$C$82:$J$102,'SO.1. - Odtěžení sediment...'!$C$108:$J$223</definedName>
    <definedName name="_xlnm.Print_Titles" localSheetId="1">'SO.1. - Odtěžení sediment...'!$120:$120</definedName>
    <definedName name="_xlnm._FilterDatabase" localSheetId="2" hidden="1">'SO.2. - Odtěžení sediment...'!$C$118:$K$173</definedName>
    <definedName name="_xlnm.Print_Area" localSheetId="2">'SO.2. - Odtěžení sediment...'!$C$4:$J$76,'SO.2. - Odtěžení sediment...'!$C$82:$J$100,'SO.2. - Odtěžení sediment...'!$C$106:$J$173</definedName>
    <definedName name="_xlnm.Print_Titles" localSheetId="2">'SO.2. - Odtěžení sediment...'!$118:$118</definedName>
    <definedName name="_xlnm._FilterDatabase" localSheetId="3" hidden="1">'SO.3. - Oprava stupně ř.k...'!$C$117:$K$205</definedName>
    <definedName name="_xlnm.Print_Area" localSheetId="3">'SO.3. - Oprava stupně ř.k...'!$C$4:$J$76,'SO.3. - Oprava stupně ř.k...'!$C$82:$J$99,'SO.3. - Oprava stupně ř.k...'!$C$105:$J$205</definedName>
    <definedName name="_xlnm.Print_Titles" localSheetId="3">'SO.3. - Oprava stupně ř.k...'!$117:$117</definedName>
    <definedName name="_xlnm._FilterDatabase" localSheetId="4" hidden="1">'00 - VON'!$C$115:$K$138</definedName>
    <definedName name="_xlnm.Print_Area" localSheetId="4">'00 - VON'!$C$4:$J$76,'00 - VON'!$C$82:$J$97,'00 - VON'!$C$103:$J$138</definedName>
    <definedName name="_xlnm.Print_Titles" localSheetId="4">'00 - VON'!$115:$115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0"/>
  <c r="E108"/>
  <c r="F89"/>
  <c r="E87"/>
  <c r="J24"/>
  <c r="E24"/>
  <c r="J92"/>
  <c r="J23"/>
  <c r="J21"/>
  <c r="E21"/>
  <c r="J91"/>
  <c r="J20"/>
  <c r="J18"/>
  <c r="E18"/>
  <c r="F113"/>
  <c r="J17"/>
  <c r="J15"/>
  <c r="E15"/>
  <c r="F112"/>
  <c r="J14"/>
  <c r="J12"/>
  <c r="J89"/>
  <c r="E7"/>
  <c r="E106"/>
  <c i="4" r="J37"/>
  <c r="J36"/>
  <c i="1" r="AY97"/>
  <c i="4" r="J35"/>
  <c i="1" r="AX97"/>
  <c i="4" r="BI205"/>
  <c r="BH205"/>
  <c r="BG205"/>
  <c r="BF205"/>
  <c r="T205"/>
  <c r="R205"/>
  <c r="P205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77"/>
  <c r="BH177"/>
  <c r="BG177"/>
  <c r="BF177"/>
  <c r="T177"/>
  <c r="R177"/>
  <c r="P177"/>
  <c r="BI172"/>
  <c r="BH172"/>
  <c r="BG172"/>
  <c r="BF172"/>
  <c r="T172"/>
  <c r="R172"/>
  <c r="P172"/>
  <c r="BI168"/>
  <c r="BH168"/>
  <c r="BG168"/>
  <c r="BF168"/>
  <c r="T168"/>
  <c r="R168"/>
  <c r="P168"/>
  <c r="BI162"/>
  <c r="BH162"/>
  <c r="BG162"/>
  <c r="BF162"/>
  <c r="T162"/>
  <c r="R162"/>
  <c r="P162"/>
  <c r="BI156"/>
  <c r="BH156"/>
  <c r="BG156"/>
  <c r="BF156"/>
  <c r="T156"/>
  <c r="R156"/>
  <c r="P156"/>
  <c r="BI150"/>
  <c r="BH150"/>
  <c r="BG150"/>
  <c r="BF150"/>
  <c r="T150"/>
  <c r="R150"/>
  <c r="P150"/>
  <c r="BI145"/>
  <c r="BH145"/>
  <c r="BG145"/>
  <c r="BF145"/>
  <c r="T145"/>
  <c r="R145"/>
  <c r="P145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19"/>
  <c r="BH119"/>
  <c r="BG119"/>
  <c r="BF119"/>
  <c r="T119"/>
  <c r="R119"/>
  <c r="P119"/>
  <c r="F112"/>
  <c r="E110"/>
  <c r="F89"/>
  <c r="E87"/>
  <c r="J24"/>
  <c r="E24"/>
  <c r="J115"/>
  <c r="J23"/>
  <c r="J21"/>
  <c r="E21"/>
  <c r="J91"/>
  <c r="J20"/>
  <c r="J18"/>
  <c r="E18"/>
  <c r="F115"/>
  <c r="J17"/>
  <c r="J15"/>
  <c r="E15"/>
  <c r="F114"/>
  <c r="J14"/>
  <c r="J12"/>
  <c r="J89"/>
  <c r="E7"/>
  <c r="E85"/>
  <c i="3" r="J37"/>
  <c r="J36"/>
  <c i="1" r="AY96"/>
  <c i="3" r="J35"/>
  <c i="1" r="AX96"/>
  <c i="3" r="BI173"/>
  <c r="BH173"/>
  <c r="BG173"/>
  <c r="BF173"/>
  <c r="T173"/>
  <c r="T172"/>
  <c r="R173"/>
  <c r="R172"/>
  <c r="P173"/>
  <c r="P172"/>
  <c r="BI171"/>
  <c r="BH171"/>
  <c r="BG171"/>
  <c r="BF171"/>
  <c r="T171"/>
  <c r="R171"/>
  <c r="P171"/>
  <c r="BI166"/>
  <c r="BH166"/>
  <c r="BG166"/>
  <c r="BF166"/>
  <c r="T166"/>
  <c r="R166"/>
  <c r="P166"/>
  <c r="BI159"/>
  <c r="BH159"/>
  <c r="BG159"/>
  <c r="BF159"/>
  <c r="T159"/>
  <c r="R159"/>
  <c r="P159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115"/>
  <c r="J20"/>
  <c r="J18"/>
  <c r="E18"/>
  <c r="F92"/>
  <c r="J17"/>
  <c r="J15"/>
  <c r="E15"/>
  <c r="F91"/>
  <c r="J14"/>
  <c r="J12"/>
  <c r="J113"/>
  <c r="E7"/>
  <c r="E109"/>
  <c i="2" r="J37"/>
  <c r="J36"/>
  <c i="1" r="AY95"/>
  <c i="2" r="J35"/>
  <c i="1" r="AX95"/>
  <c i="2" r="BI222"/>
  <c r="BH222"/>
  <c r="BG222"/>
  <c r="BF222"/>
  <c r="T222"/>
  <c r="T221"/>
  <c r="T220"/>
  <c r="R222"/>
  <c r="R221"/>
  <c r="R220"/>
  <c r="P222"/>
  <c r="P221"/>
  <c r="P220"/>
  <c r="BI219"/>
  <c r="BH219"/>
  <c r="BG219"/>
  <c r="BF219"/>
  <c r="T219"/>
  <c r="T218"/>
  <c r="R219"/>
  <c r="R218"/>
  <c r="P219"/>
  <c r="P218"/>
  <c r="BI214"/>
  <c r="BH214"/>
  <c r="BG214"/>
  <c r="BF214"/>
  <c r="T214"/>
  <c r="R214"/>
  <c r="P214"/>
  <c r="BI209"/>
  <c r="BH209"/>
  <c r="BG209"/>
  <c r="BF209"/>
  <c r="T209"/>
  <c r="R209"/>
  <c r="P209"/>
  <c r="BI200"/>
  <c r="BH200"/>
  <c r="BG200"/>
  <c r="BF200"/>
  <c r="T200"/>
  <c r="R200"/>
  <c r="P200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117"/>
  <c r="J14"/>
  <c r="J12"/>
  <c r="J115"/>
  <c r="E7"/>
  <c r="E111"/>
  <c i="1" r="L90"/>
  <c r="AM90"/>
  <c r="AM89"/>
  <c r="L89"/>
  <c r="AM87"/>
  <c r="L87"/>
  <c r="L85"/>
  <c r="L84"/>
  <c i="2" r="J214"/>
  <c r="BK191"/>
  <c r="J181"/>
  <c r="J177"/>
  <c r="J172"/>
  <c r="J167"/>
  <c r="J162"/>
  <c r="J158"/>
  <c r="J154"/>
  <c r="BK151"/>
  <c r="BK148"/>
  <c r="J145"/>
  <c r="J144"/>
  <c r="J138"/>
  <c r="J222"/>
  <c r="BK214"/>
  <c r="BK200"/>
  <c r="J191"/>
  <c r="BK181"/>
  <c r="BK138"/>
  <c r="J135"/>
  <c r="J132"/>
  <c r="J131"/>
  <c r="J130"/>
  <c r="J129"/>
  <c r="J125"/>
  <c r="J122"/>
  <c i="3" r="BK173"/>
  <c r="J171"/>
  <c r="BK166"/>
  <c r="J159"/>
  <c r="J152"/>
  <c r="BK147"/>
  <c r="J133"/>
  <c r="BK122"/>
  <c r="BK171"/>
  <c r="BK159"/>
  <c r="J147"/>
  <c r="J138"/>
  <c r="J128"/>
  <c i="4" r="BK205"/>
  <c r="J196"/>
  <c r="J181"/>
  <c r="J172"/>
  <c r="J162"/>
  <c r="J156"/>
  <c r="J145"/>
  <c r="J131"/>
  <c r="J127"/>
  <c r="BK201"/>
  <c r="J191"/>
  <c r="BK181"/>
  <c r="BK172"/>
  <c r="BK168"/>
  <c r="BK156"/>
  <c r="BK145"/>
  <c r="BK131"/>
  <c r="J119"/>
  <c i="5" r="J138"/>
  <c r="BK136"/>
  <c r="BK130"/>
  <c r="J127"/>
  <c r="J124"/>
  <c r="J120"/>
  <c r="BK119"/>
  <c r="J117"/>
  <c r="BK138"/>
  <c r="BK137"/>
  <c r="BK131"/>
  <c r="J130"/>
  <c r="BK127"/>
  <c r="BK124"/>
  <c r="BK121"/>
  <c r="J119"/>
  <c r="BK118"/>
  <c i="2" r="BK209"/>
  <c r="J200"/>
  <c r="BK186"/>
  <c r="BK177"/>
  <c r="BK172"/>
  <c r="BK167"/>
  <c r="BK162"/>
  <c r="BK158"/>
  <c r="BK154"/>
  <c r="J151"/>
  <c r="J148"/>
  <c r="BK145"/>
  <c r="BK144"/>
  <c r="BK141"/>
  <c r="BK222"/>
  <c r="BK219"/>
  <c r="J219"/>
  <c r="J209"/>
  <c r="J186"/>
  <c r="J141"/>
  <c r="BK135"/>
  <c r="BK132"/>
  <c r="BK131"/>
  <c r="BK130"/>
  <c r="BK129"/>
  <c r="BK125"/>
  <c r="BK122"/>
  <c i="1" r="AS94"/>
  <c i="3" r="J142"/>
  <c r="BK128"/>
  <c r="J173"/>
  <c r="J166"/>
  <c r="BK152"/>
  <c r="BK142"/>
  <c r="BK138"/>
  <c r="BK133"/>
  <c r="J122"/>
  <c i="4" r="J201"/>
  <c r="BK191"/>
  <c r="BK186"/>
  <c r="BK177"/>
  <c r="J168"/>
  <c r="J150"/>
  <c r="BK139"/>
  <c r="BK135"/>
  <c r="BK119"/>
  <c r="J205"/>
  <c r="BK196"/>
  <c r="J186"/>
  <c r="J177"/>
  <c r="BK162"/>
  <c r="BK150"/>
  <c r="J139"/>
  <c r="J135"/>
  <c r="BK127"/>
  <c i="5" r="J137"/>
  <c r="J131"/>
  <c r="J128"/>
  <c r="BK126"/>
  <c r="BK122"/>
  <c r="J121"/>
  <c r="J118"/>
  <c r="J136"/>
  <c r="BK128"/>
  <c r="J126"/>
  <c r="J122"/>
  <c r="BK120"/>
  <c r="BK117"/>
  <c i="2" l="1" r="BK124"/>
  <c r="J124"/>
  <c r="J98"/>
  <c r="R124"/>
  <c r="R123"/>
  <c r="R121"/>
  <c i="3" r="P121"/>
  <c r="P120"/>
  <c r="P119"/>
  <c i="1" r="AU96"/>
  <c i="3" r="T121"/>
  <c r="T120"/>
  <c r="T119"/>
  <c i="4" r="P126"/>
  <c r="P125"/>
  <c r="P118"/>
  <c i="1" r="AU97"/>
  <c i="4" r="T126"/>
  <c r="T125"/>
  <c r="T118"/>
  <c i="5" r="P116"/>
  <c i="1" r="AU98"/>
  <c i="2" r="P124"/>
  <c r="P123"/>
  <c r="P121"/>
  <c i="1" r="AU95"/>
  <c i="2" r="T124"/>
  <c r="T123"/>
  <c r="T121"/>
  <c i="3" r="BK121"/>
  <c r="J121"/>
  <c r="J98"/>
  <c r="R121"/>
  <c r="R120"/>
  <c r="R119"/>
  <c i="4" r="BK126"/>
  <c r="J126"/>
  <c r="J98"/>
  <c r="R126"/>
  <c r="R125"/>
  <c r="R118"/>
  <c i="5" r="BK116"/>
  <c r="J116"/>
  <c r="J96"/>
  <c r="R116"/>
  <c r="T116"/>
  <c i="2" r="BK218"/>
  <c r="J218"/>
  <c r="J99"/>
  <c r="BK221"/>
  <c r="J221"/>
  <c r="J101"/>
  <c i="3" r="BK172"/>
  <c r="J172"/>
  <c r="J99"/>
  <c i="4" r="BK125"/>
  <c r="J125"/>
  <c r="J97"/>
  <c i="5" r="E85"/>
  <c r="F91"/>
  <c r="F92"/>
  <c r="J110"/>
  <c r="J112"/>
  <c r="J113"/>
  <c r="BE117"/>
  <c r="BE119"/>
  <c r="BE120"/>
  <c r="BE122"/>
  <c r="BE130"/>
  <c r="BE136"/>
  <c r="BE137"/>
  <c r="BE118"/>
  <c r="BE121"/>
  <c r="BE124"/>
  <c r="BE126"/>
  <c r="BE127"/>
  <c r="BE128"/>
  <c r="BE131"/>
  <c r="BE138"/>
  <c i="4" r="F91"/>
  <c r="F92"/>
  <c r="E108"/>
  <c r="J112"/>
  <c r="J114"/>
  <c r="BE119"/>
  <c r="BE127"/>
  <c r="BE135"/>
  <c r="BE156"/>
  <c r="BE162"/>
  <c r="BE168"/>
  <c r="BE172"/>
  <c r="BE177"/>
  <c r="BE181"/>
  <c r="BE186"/>
  <c r="BE191"/>
  <c r="J92"/>
  <c r="BE131"/>
  <c r="BE139"/>
  <c r="BE145"/>
  <c r="BE150"/>
  <c r="BE196"/>
  <c r="BE201"/>
  <c r="BE205"/>
  <c i="3" r="E85"/>
  <c r="J89"/>
  <c r="J91"/>
  <c r="J92"/>
  <c r="F115"/>
  <c r="F116"/>
  <c r="BE122"/>
  <c r="BE128"/>
  <c r="BE142"/>
  <c r="BE152"/>
  <c r="BE171"/>
  <c r="BE133"/>
  <c r="BE138"/>
  <c r="BE147"/>
  <c r="BE159"/>
  <c r="BE166"/>
  <c r="BE173"/>
  <c i="2" r="E85"/>
  <c r="J89"/>
  <c r="F91"/>
  <c r="J91"/>
  <c r="F92"/>
  <c r="J92"/>
  <c r="BE122"/>
  <c r="BE125"/>
  <c r="BE129"/>
  <c r="BE130"/>
  <c r="BE131"/>
  <c r="BE132"/>
  <c r="BE181"/>
  <c r="BE200"/>
  <c r="BE209"/>
  <c r="BE219"/>
  <c r="BE135"/>
  <c r="BE138"/>
  <c r="BE141"/>
  <c r="BE144"/>
  <c r="BE145"/>
  <c r="BE148"/>
  <c r="BE151"/>
  <c r="BE154"/>
  <c r="BE158"/>
  <c r="BE162"/>
  <c r="BE167"/>
  <c r="BE172"/>
  <c r="BE177"/>
  <c r="BE186"/>
  <c r="BE191"/>
  <c r="BE214"/>
  <c r="BE222"/>
  <c r="F35"/>
  <c i="1" r="BB95"/>
  <c i="2" r="J34"/>
  <c i="1" r="AW95"/>
  <c i="2" r="F37"/>
  <c i="1" r="BD95"/>
  <c i="3" r="F36"/>
  <c i="1" r="BC96"/>
  <c i="3" r="J34"/>
  <c i="1" r="AW96"/>
  <c i="3" r="F37"/>
  <c i="1" r="BD96"/>
  <c i="4" r="J34"/>
  <c i="1" r="AW97"/>
  <c i="4" r="F36"/>
  <c i="1" r="BC97"/>
  <c i="5" r="J34"/>
  <c i="1" r="AW98"/>
  <c i="5" r="F36"/>
  <c i="1" r="BC98"/>
  <c i="2" r="F34"/>
  <c i="1" r="BA95"/>
  <c i="2" r="F36"/>
  <c i="1" r="BC95"/>
  <c i="3" r="F34"/>
  <c i="1" r="BA96"/>
  <c i="3" r="F35"/>
  <c i="1" r="BB96"/>
  <c i="4" r="F35"/>
  <c i="1" r="BB97"/>
  <c i="4" r="F34"/>
  <c i="1" r="BA97"/>
  <c i="4" r="F37"/>
  <c i="1" r="BD97"/>
  <c i="5" r="F34"/>
  <c i="1" r="BA98"/>
  <c i="5" r="F37"/>
  <c i="1" r="BD98"/>
  <c i="5" r="F35"/>
  <c i="1" r="BB98"/>
  <c i="2" l="1" r="BK220"/>
  <c r="J220"/>
  <c r="J100"/>
  <c i="3" r="BK120"/>
  <c r="J120"/>
  <c r="J97"/>
  <c i="2" r="BK123"/>
  <c r="J123"/>
  <c r="J97"/>
  <c i="4" r="BK118"/>
  <c r="J118"/>
  <c r="J96"/>
  <c i="5" r="J30"/>
  <c i="1" r="AG98"/>
  <c r="AU94"/>
  <c i="2" r="F33"/>
  <c i="1" r="AZ95"/>
  <c i="3" r="F33"/>
  <c i="1" r="AZ96"/>
  <c i="4" r="F33"/>
  <c i="1" r="AZ97"/>
  <c i="5" r="F33"/>
  <c i="1" r="AZ98"/>
  <c r="BD94"/>
  <c r="W33"/>
  <c i="2" r="J33"/>
  <c i="1" r="AV95"/>
  <c r="AT95"/>
  <c i="3" r="J33"/>
  <c i="1" r="AV96"/>
  <c r="AT96"/>
  <c i="4" r="J33"/>
  <c i="1" r="AV97"/>
  <c r="AT97"/>
  <c r="BB94"/>
  <c r="W31"/>
  <c i="5" r="J33"/>
  <c i="1" r="AV98"/>
  <c r="AT98"/>
  <c r="AN98"/>
  <c r="BC94"/>
  <c r="W32"/>
  <c r="BA94"/>
  <c r="W30"/>
  <c i="2" l="1" r="BK121"/>
  <c r="J121"/>
  <c i="3" r="BK119"/>
  <c r="J119"/>
  <c r="J96"/>
  <c i="5" r="J39"/>
  <c i="2" r="J30"/>
  <c i="1" r="AG95"/>
  <c r="AY94"/>
  <c r="AW94"/>
  <c r="AK30"/>
  <c i="4" r="J30"/>
  <c i="1" r="AG97"/>
  <c r="AX94"/>
  <c r="AZ94"/>
  <c r="W29"/>
  <c i="2" l="1" r="J39"/>
  <c r="J96"/>
  <c i="4" r="J39"/>
  <c i="1" r="AN97"/>
  <c r="AN95"/>
  <c i="3" r="J30"/>
  <c i="1" r="AG96"/>
  <c r="AV94"/>
  <c r="AK29"/>
  <c i="3" l="1" r="J39"/>
  <c i="1" r="AN96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<sst xmlns="http://schemas.openxmlformats.org/spreadsheetml/2006/main">
  <si>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</si>
  <si>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</si>
  <si>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</si>
  <si>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</si>
  <si>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</si>
  <si>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{465a0b52-9e7f-47bc-a272-f493bc80b312}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</si>
  <si>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</si>
  <si>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</si>
  <si>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</si>
  <si>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</si>
  <si>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</si>
  <si>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</si>
  <si>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</si>
  <si>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</si>
  <si>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4943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</si>
  <si>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</si>
  <si>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</si>
  <si>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DVT Týnečka a DVT Beroňka - těžba sedimentu</t>
  </si>
  <si>
    <t>KSO:</t>
  </si>
  <si>
    <t>CC-CZ:</t>
  </si>
  <si>
    <t>Místo:</t>
  </si>
  <si>
    <t xml:space="preserve"> </t>
  </si>
  <si>
    <t>Datum:</t>
  </si>
  <si>
    <t>10. 4. 2024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</si>
  <si>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</si>
  <si>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</si>
  <si>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</si>
  <si>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</si>
  <si>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</si>
  <si>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</si>
  <si>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</si>
  <si>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</si>
  <si>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</si>
  <si>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</si>
  <si>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</si>
  <si>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</si>
  <si>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</si>
  <si>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</si>
  <si>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</si>
  <si>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</si>
  <si>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</si>
  <si>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</si>
  <si>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</si>
  <si>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</si>
  <si>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</si>
  <si>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</si>
  <si>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</si>
  <si>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</si>
  <si>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</si>
  <si>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</si>
  <si>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</si>
  <si>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</si>
  <si>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</si>
  <si>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</si>
  <si>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</si>
  <si>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</si>
  <si>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</si>
  <si>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</si>
  <si>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</si>
  <si>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</si>
  <si>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</si>
  <si>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</si>
  <si>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</si>
  <si>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</si>
  <si>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</si>
  <si>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</si>
  <si>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</si>
  <si>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</si>
  <si>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</si>
  <si>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</si>
  <si>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</si>
  <si>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</si>
  <si>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</si>
  <si>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</si>
  <si>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</si>
  <si>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</si>
  <si>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</si>
  <si>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</si>
  <si>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</si>
  <si>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</si>
  <si>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</si>
  <si>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SO.1.</t>
  </si>
  <si>
    <t>Odtěžení sedimentu Týnečka</t>
  </si>
  <si>
    <t>STA</t>
  </si>
  <si>
    <t>1</t>
  </si>
  <si>
    <t>{227fb39e-3470-45dd-b822-434d161a0440}</t>
  </si>
  <si>
    <t>2</t>
  </si>
  <si>
    <t>SO.2.</t>
  </si>
  <si>
    <t>Odtěžení sedimentu Beroňka</t>
  </si>
  <si>
    <t>{3b9d55fe-1ccd-473c-aadb-7ae134227df4}</t>
  </si>
  <si>
    <t>SO.3.</t>
  </si>
  <si>
    <t>Oprava stupně ř.km 5,554</t>
  </si>
  <si>
    <t>{048e91be-f07b-49b1-8c1c-97bf577e6a73}</t>
  </si>
  <si>
    <t>00</t>
  </si>
  <si>
    <t>VON</t>
  </si>
  <si>
    <t>{4abfffb1-74c8-481f-97a3-296fb8196d4f}</t>
  </si>
  <si>
    <t>KRYCÍ LIST SOUPISU PRACÍ</t>
  </si>
  <si>
    <t>Objekt:</t>
  </si>
  <si>
    <t>SO.1. - Odtěžení sedimentu Týnečka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</si>
  <si>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</si>
  <si>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</si>
  <si>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</si>
  <si>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</si>
  <si>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</si>
  <si>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HSV - Práce a dodávky HSV   </t>
  </si>
  <si>
    <t xml:space="preserve">    1 - Zemní práce   </t>
  </si>
  <si>
    <t xml:space="preserve">    998 - Přesun hmot   </t>
  </si>
  <si>
    <t>VRN - Vedlejší rozpočtové náklady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</si>
  <si>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</si>
  <si>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</si>
  <si>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</si>
  <si>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</si>
  <si>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</si>
  <si>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</si>
  <si>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</si>
  <si>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</si>
  <si>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</si>
  <si>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</si>
  <si>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</si>
  <si>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</si>
  <si>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</si>
  <si>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</si>
  <si>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</si>
  <si>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4943_R1</t>
  </si>
  <si>
    <t>Úprava prosotru mezideponie</t>
  </si>
  <si>
    <t>soubor.</t>
  </si>
  <si>
    <t>4</t>
  </si>
  <si>
    <t>ROZPOCET</t>
  </si>
  <si>
    <t>HSV</t>
  </si>
  <si>
    <t xml:space="preserve">Práce a dodávky HSV   </t>
  </si>
  <si>
    <t xml:space="preserve">Zemní práce   </t>
  </si>
  <si>
    <t>112101101</t>
  </si>
  <si>
    <t>Odstranění stromů listnatých průměru kmene do 300 mm</t>
  </si>
  <si>
    <t>kus</t>
  </si>
  <si>
    <t>6</t>
  </si>
  <si>
    <t>VV</t>
  </si>
  <si>
    <t xml:space="preserve">"Viz. D.1"   </t>
  </si>
  <si>
    <t xml:space="preserve">"Kácení v rámci SO.1."3   </t>
  </si>
  <si>
    <t>Součet</t>
  </si>
  <si>
    <t>3</t>
  </si>
  <si>
    <t>112151354</t>
  </si>
  <si>
    <t>Kácení stromu s postupným spouštěním koruny a kmene D do 0,5 m</t>
  </si>
  <si>
    <t>10</t>
  </si>
  <si>
    <t>112251101</t>
  </si>
  <si>
    <t>Odstranění pařezů D do 300 mm</t>
  </si>
  <si>
    <t>14</t>
  </si>
  <si>
    <t>5</t>
  </si>
  <si>
    <t>112251102</t>
  </si>
  <si>
    <t>Odstranění pařezů D do 500 mm</t>
  </si>
  <si>
    <t>16</t>
  </si>
  <si>
    <t>183101115</t>
  </si>
  <si>
    <t>Hloubení jamek pro vysazování rostlin v zemině tř.1 až 4 bez výměny půdy v rovině nebo na svahu do 1:5, objemu přes 0,125 do 0,40 m3</t>
  </si>
  <si>
    <t>18</t>
  </si>
  <si>
    <t xml:space="preserve">10   </t>
  </si>
  <si>
    <t>7</t>
  </si>
  <si>
    <t>184102115</t>
  </si>
  <si>
    <t>Výsadba dřeviny s balem do předem vyhloubené jamky se zalitím v rovině nebo na svahu do 1:5, při průměru balu přes 500 do 600 mm</t>
  </si>
  <si>
    <t>20</t>
  </si>
  <si>
    <t>8</t>
  </si>
  <si>
    <t>M</t>
  </si>
  <si>
    <t>02650483</t>
  </si>
  <si>
    <t>vrba kroucená /Salix erythroflexuosa/ 120-150cm</t>
  </si>
  <si>
    <t>22</t>
  </si>
  <si>
    <t xml:space="preserve">5   </t>
  </si>
  <si>
    <t>9</t>
  </si>
  <si>
    <t>184807911</t>
  </si>
  <si>
    <t>Dodání a osazení kůlu k sazenici délky 2 m, průměru od 40 do 60 mm, s upevněním sazenice ke kůlu motouzem, sazenice 1 až 3 leté</t>
  </si>
  <si>
    <t>24</t>
  </si>
  <si>
    <t xml:space="preserve">10*3   </t>
  </si>
  <si>
    <t>184816111</t>
  </si>
  <si>
    <t>Hnojení sazenic průmyslovými hnojivy v množství do 0,25 kg k jedné sazenici</t>
  </si>
  <si>
    <t>26</t>
  </si>
  <si>
    <t>11</t>
  </si>
  <si>
    <t>25191155</t>
  </si>
  <si>
    <t>hnojivo průmyslové</t>
  </si>
  <si>
    <t>kg</t>
  </si>
  <si>
    <t>28</t>
  </si>
  <si>
    <t xml:space="preserve">2,5 * 0,25   </t>
  </si>
  <si>
    <t>185804311</t>
  </si>
  <si>
    <t>Zalití rostlin vodou plochy záhonů jednotlivě do 20 m2</t>
  </si>
  <si>
    <t>m3</t>
  </si>
  <si>
    <t>30</t>
  </si>
  <si>
    <t xml:space="preserve">"20 l/strom, 5 zálivek" 10*20/1000*5   </t>
  </si>
  <si>
    <t>13</t>
  </si>
  <si>
    <t>4943_R4</t>
  </si>
  <si>
    <t>jasan ztepilý /Fraxinus excelsior/ 120-180cm</t>
  </si>
  <si>
    <t>32</t>
  </si>
  <si>
    <t>4943_R2</t>
  </si>
  <si>
    <t>Přemístění zbytků dřevin k uložení, uložení včetně poplatku dle platné legislativy</t>
  </si>
  <si>
    <t>soub.</t>
  </si>
  <si>
    <t>34</t>
  </si>
  <si>
    <t xml:space="preserve">"Viz. D.1."   </t>
  </si>
  <si>
    <t xml:space="preserve">"doprava a uložení zbytků z kácení"1   </t>
  </si>
  <si>
    <t>15</t>
  </si>
  <si>
    <t>124253102</t>
  </si>
  <si>
    <t>Vykopávky pro koryta vodotečí v hornině třídy těžitelnosti I, skupiny 3 objem do 5000 m3 strojně</t>
  </si>
  <si>
    <t>36</t>
  </si>
  <si>
    <t xml:space="preserve">"Viz.D.1."   </t>
  </si>
  <si>
    <t xml:space="preserve">"odstranění sedimentů z proflu koryta DVT Týnečka"1755   </t>
  </si>
  <si>
    <t xml:space="preserve">Součet   </t>
  </si>
  <si>
    <t>166151101</t>
  </si>
  <si>
    <t>Přehození neulehlého výkopku z horniny třídy těžitelnosti I, skupiny 1 až 3 strojně</t>
  </si>
  <si>
    <t>38</t>
  </si>
  <si>
    <t xml:space="preserve">"Přemístění výkopku v rámci staveniště v místech s obtížnou dostupností"   </t>
  </si>
  <si>
    <t xml:space="preserve">"předpoklad přehazování 1/4 objemu výkopů"1755/4   </t>
  </si>
  <si>
    <t>17</t>
  </si>
  <si>
    <t>162451106</t>
  </si>
  <si>
    <t>Vodorovné přemístění do 2000 m výkopku/sypaniny z horniny třídy těžitelnosti I, skupiny 1 až 3</t>
  </si>
  <si>
    <t>40</t>
  </si>
  <si>
    <t xml:space="preserve">"Přemístění odstraněného sedimentu na mezideponii"   </t>
  </si>
  <si>
    <t xml:space="preserve">"Objem výkopu - objem zásypu"1755-585   </t>
  </si>
  <si>
    <t>167151111</t>
  </si>
  <si>
    <t>Nakládání výkopku z hornin třídy těžitelnosti I, skupiny 1 až 3 přes 100 m3</t>
  </si>
  <si>
    <t>42</t>
  </si>
  <si>
    <t xml:space="preserve">"Viz.:D.1."   </t>
  </si>
  <si>
    <t xml:space="preserve">"naložení odvodněného výkopku na mezideponii k odvozu na skládku"1170   </t>
  </si>
  <si>
    <t xml:space="preserve">"naložení sedimentu pro zpětný zásyp"585   </t>
  </si>
  <si>
    <t>19</t>
  </si>
  <si>
    <t>162751117</t>
  </si>
  <si>
    <t>Vodorovné přemístění do 10000 m výkopku/sypaniny z horniny třídy těžitelnosti I, skupiny 1 až 3</t>
  </si>
  <si>
    <t>44</t>
  </si>
  <si>
    <t xml:space="preserve">"přemístění sedimentu na skládku"1170   </t>
  </si>
  <si>
    <t>162751119</t>
  </si>
  <si>
    <t>Příplatek k vodorovnému přemístění výkopku/sypaniny z horniny třídy těžitelnosti I, skupiny 1 až 3 ZKD 1000 m přes 10000 m</t>
  </si>
  <si>
    <t>46</t>
  </si>
  <si>
    <t xml:space="preserve">"přemístění sedimentu na skládku"   </t>
  </si>
  <si>
    <t xml:space="preserve">"Objem * počet kilometrů nad 10"1170*1   </t>
  </si>
  <si>
    <t>R_4261_2</t>
  </si>
  <si>
    <t>Uložení sedimentu dle platné legislativy včetně poplatku</t>
  </si>
  <si>
    <t>48</t>
  </si>
  <si>
    <t xml:space="preserve">"uložení sedimentu na skládku"   </t>
  </si>
  <si>
    <t xml:space="preserve">1170   </t>
  </si>
  <si>
    <t>457541111</t>
  </si>
  <si>
    <t>Filtrační vrstvy ze štěrkodrti bez zhutnění frakce od 0 až 22 do 0 až 63 mm</t>
  </si>
  <si>
    <t>50</t>
  </si>
  <si>
    <t xml:space="preserve">"oprava opevnění toku Týnečka kamennou rovnaninou"   </t>
  </si>
  <si>
    <t xml:space="preserve">"Půdorysná plocha * průměrná mocnost podsypu rovnaniny"   </t>
  </si>
  <si>
    <t xml:space="preserve">64*0,2   </t>
  </si>
  <si>
    <t xml:space="preserve">3*0,2   </t>
  </si>
  <si>
    <t xml:space="preserve">2,6*0,2   </t>
  </si>
  <si>
    <t xml:space="preserve">40*0,2   </t>
  </si>
  <si>
    <t>23</t>
  </si>
  <si>
    <t>463212111</t>
  </si>
  <si>
    <t>Rovnanina z lomového kamene upraveného s vyklínováním spár úlomky kamene</t>
  </si>
  <si>
    <t>52</t>
  </si>
  <si>
    <t xml:space="preserve">"Půdorysná plocha * průměrná mocnost rovnaniny"   </t>
  </si>
  <si>
    <t xml:space="preserve">64*0,4   </t>
  </si>
  <si>
    <t xml:space="preserve">3*0,4   </t>
  </si>
  <si>
    <t xml:space="preserve">2,6*0,4   </t>
  </si>
  <si>
    <t xml:space="preserve">40*0,4   </t>
  </si>
  <si>
    <t>162251102</t>
  </si>
  <si>
    <t>Vodorovné přemístění do 50 m výkopku/sypaniny z horniny třídy těžitelnosti I, skupiny 1 až 3</t>
  </si>
  <si>
    <t>54</t>
  </si>
  <si>
    <t xml:space="preserve">"Vodorovné přemístění zeminy pro zásyp"   </t>
  </si>
  <si>
    <t xml:space="preserve">585   </t>
  </si>
  <si>
    <t>25</t>
  </si>
  <si>
    <t>174151101</t>
  </si>
  <si>
    <t>Zásyp jam, šachet rýh nebo kolem objektů sypaninou se zhutněním</t>
  </si>
  <si>
    <t>56</t>
  </si>
  <si>
    <t xml:space="preserve">"Zásypy v rámci SO.1." 585   </t>
  </si>
  <si>
    <t>998</t>
  </si>
  <si>
    <t xml:space="preserve">Přesun hmot   </t>
  </si>
  <si>
    <t>998332011</t>
  </si>
  <si>
    <t>Přesun hmot pro úpravy vodních toků a kanály</t>
  </si>
  <si>
    <t>t</t>
  </si>
  <si>
    <t>58</t>
  </si>
  <si>
    <t>VRN</t>
  </si>
  <si>
    <t>Vedlejší rozpočtové náklady</t>
  </si>
  <si>
    <t>VRN6</t>
  </si>
  <si>
    <t>Územní vlivy</t>
  </si>
  <si>
    <t>27</t>
  </si>
  <si>
    <t>063603000</t>
  </si>
  <si>
    <t>Omezený přístup těžké techniky</t>
  </si>
  <si>
    <t>kpl</t>
  </si>
  <si>
    <t>1024</t>
  </si>
  <si>
    <t>-324902043</t>
  </si>
  <si>
    <t>P</t>
  </si>
  <si>
    <t>Poznámka k položce:_x000d_
přesun bagru do toku jeřábem</t>
  </si>
  <si>
    <t>SO.2. - Odtěžení sedimentu Beroňka</t>
  </si>
  <si>
    <t>124253101</t>
  </si>
  <si>
    <t>Vykopávky pro koryta vodotečí v hornině třídy těžitelnosti I, skupiny 3 objem do 1000 m3 strojně</t>
  </si>
  <si>
    <t>Poznámka k položce:_x000d_
vč. úseku ř. km 0,470 - 0,570</t>
  </si>
  <si>
    <t xml:space="preserve">"Viz.D.1"   </t>
  </si>
  <si>
    <t xml:space="preserve">"Celkový objem odtěžení sedimentu"   </t>
  </si>
  <si>
    <t xml:space="preserve">221+55  </t>
  </si>
  <si>
    <t>"Objem výkopu - objem zásypu"221-182+55</t>
  </si>
  <si>
    <t xml:space="preserve">"naložení odvodněného výkopku na mezideponii k odvozu na skládku"39+55   </t>
  </si>
  <si>
    <t xml:space="preserve">"naložení sedimentu pro zpětný zásyp"182   </t>
  </si>
  <si>
    <t xml:space="preserve">"přemístění sedimentu na skládku"39+55   </t>
  </si>
  <si>
    <t xml:space="preserve">"Objem * počet kilometrů nad 10"(39+55)*1   </t>
  </si>
  <si>
    <t>39+55</t>
  </si>
  <si>
    <t xml:space="preserve">"oprava opevnění toku Beroňkakamennou rovnaninou"   </t>
  </si>
  <si>
    <t xml:space="preserve">9,4*0,2   </t>
  </si>
  <si>
    <t xml:space="preserve">10*0,2   </t>
  </si>
  <si>
    <t xml:space="preserve">9,4*0,4   </t>
  </si>
  <si>
    <t xml:space="preserve">10*0,45   </t>
  </si>
  <si>
    <t xml:space="preserve">182   </t>
  </si>
  <si>
    <t>SO.3. - Oprava stupně ř.km 5,554</t>
  </si>
  <si>
    <t>R_115001-1</t>
  </si>
  <si>
    <t>Převedení vody pomocí potrubí a čerpání po celou dobu stavby</t>
  </si>
  <si>
    <t xml:space="preserve">Poznámka k položce:_x000d_
Poznámka k položce: Min. světlost potrubí dle PD je DN 600  1. V ceně jsou započteny i náklady na zřízení hrázek z vhodných zemin nebo pytlů plněných pískem. Lze použít kombinaci konstrukce hrázky. 2. V ceně jsou započteny i náklady na materiály zemních nebo pytlovaných hrázek. 3. V ceně jsou započteny i náklady na těsnící vrstvy v případě použití plně pytlované hrázky. 4. V ceně jsou započteny i náklady na likvidaci hrázek a jejich úklid. 5. V ceně jsou započteny i náklady na: a) montáž, přeložení a demontáž potrubí nebo žlabu a těsnění po dobu provozu	b) opotřebení hmot, c) podpůrné konstrukce (např. podpěry). 5. Potrubí (žlaby) bude ve vlastnictví (nájmu) zhotovitele. 6. Čerpání je uvažováno ve dne, v noci, v pracovní dny i ve dnech pracovního klidu. 7. V cenách jsou započteny i náklady na odpadní potrubí v délce do 24 m, na lešení pod čerpadla a pod odpadní potrubí, apod. 8. V cenách jsou započteny i náklady na zřízení a odstranění čerpacích jímek včetně vystrojení jímky a potřebný materiál. 9. Doba, po kterou nejsou čerpadla v činnosti, se neoceňuje. Výjimkou je přerušení čerpání vody na dobu do 15 minut jednotlivě; toto přerušení se od doby čerpání neodečítá. 10. Čerpání je uvažováno na dopravní výšku do 10 m. 11. Dopravní výškou vody se rozumí svislá vzdálenost mezi hladinou vody v jímce sníženou čerpáním a vodorovnou rovinou proloženou osou nejvyššího bodu výtlačného potrubí.  12. V ceně jsou započteny i náklady na přítomnost pohotovostní soupravy. 13. V ceně jsou započteny i náklady na veškeré provozní hmoty a média. 14. Položka je uvažována, včetně všech souvisejících činností (např. přesuny hmot, plnění pytlů, dočerpávání pohonných hmot, manipulace s materiálem apod.).</t>
  </si>
  <si>
    <t xml:space="preserve">"Viz. D.1, D.2.1."   </t>
  </si>
  <si>
    <t xml:space="preserve">"Převod vody v rámci SO 3 včetně odstranění"   </t>
  </si>
  <si>
    <t xml:space="preserve">1   </t>
  </si>
  <si>
    <t>112151358</t>
  </si>
  <si>
    <t>Kácení stromu s postupným spouštěním koruny a kmene D do 0,9 m</t>
  </si>
  <si>
    <t xml:space="preserve">"Kácení v rámci SO.3."1   </t>
  </si>
  <si>
    <t>112251104</t>
  </si>
  <si>
    <t>Odstranění pařezů D do 900 mm</t>
  </si>
  <si>
    <t>122251102</t>
  </si>
  <si>
    <t>Odkopávky a prokopávky nezapažené v hornině třídy těžitelnosti I, skupiny 3 objem do 50 m3 strojně</t>
  </si>
  <si>
    <t xml:space="preserve">"Výkop pro budování SO.3."   </t>
  </si>
  <si>
    <t xml:space="preserve">36,83   </t>
  </si>
  <si>
    <t xml:space="preserve">"Odkopání výkopku pro zpětný zásyp"2,94   </t>
  </si>
  <si>
    <t xml:space="preserve">"přemístění přebytečné zeminy na skládku"   </t>
  </si>
  <si>
    <t xml:space="preserve">36,83-2,94   </t>
  </si>
  <si>
    <t xml:space="preserve">"Objem *počet kilometrů na 10"   </t>
  </si>
  <si>
    <t xml:space="preserve">36,83-2,94*1   </t>
  </si>
  <si>
    <t>629995101</t>
  </si>
  <si>
    <t>Očištění vnějších ploch tlakovou vodou</t>
  </si>
  <si>
    <t>m2</t>
  </si>
  <si>
    <t xml:space="preserve">"Očištění vodorovných ploch stávajících stupňů před dozděním"   </t>
  </si>
  <si>
    <t xml:space="preserve">"Půdorysné plochy"   </t>
  </si>
  <si>
    <t xml:space="preserve">(4,1*0,8)+(4,4*0,8)   </t>
  </si>
  <si>
    <t>938902123</t>
  </si>
  <si>
    <t>Čištění ploch betonových konstrukcí ocelovými kartáči</t>
  </si>
  <si>
    <t>966025112</t>
  </si>
  <si>
    <t>Bourání konstrukcí LTM zdiva kamenného na MC strojně</t>
  </si>
  <si>
    <t xml:space="preserve">"Viz. D:1."   </t>
  </si>
  <si>
    <t xml:space="preserve">"odsttranění stávající zídky"3   </t>
  </si>
  <si>
    <t>4943_R3</t>
  </si>
  <si>
    <t>Přemístění vybouraného materiálu na skládku a uložení dle platné legislativy</t>
  </si>
  <si>
    <t xml:space="preserve">"uložení vybouraného materiálu na skládku"   </t>
  </si>
  <si>
    <t>321213345</t>
  </si>
  <si>
    <t>Zdivo nadzákladové z lomového kamene vodních staveb obkladní s vyspárováním</t>
  </si>
  <si>
    <t xml:space="preserve">"viz. D.1."   </t>
  </si>
  <si>
    <t xml:space="preserve">"dozdění stávajících stupňů"1   </t>
  </si>
  <si>
    <t>462512161</t>
  </si>
  <si>
    <t>Zához z lomového kamene záhozového hmotnost kamenů do 200 kg bez výplně</t>
  </si>
  <si>
    <t xml:space="preserve">"Záhozy pro provedení SO.3."   </t>
  </si>
  <si>
    <t xml:space="preserve">4,4 * 0,96 + 2,85 * 1,83   </t>
  </si>
  <si>
    <t xml:space="preserve">"Podklad pod rovnaniny"   </t>
  </si>
  <si>
    <t xml:space="preserve">(3,6 * 0,75) + (0,2 * 21,4)   </t>
  </si>
  <si>
    <t>463211153</t>
  </si>
  <si>
    <t>Rovnanina objemu přes 3 m3 z lomového kamene tříděného hmotnosti do 500 kg s urovnáním líce</t>
  </si>
  <si>
    <t xml:space="preserve">"rovnanina o hmotnosti kamene 200 - 500 kg"   </t>
  </si>
  <si>
    <t xml:space="preserve">(3,8 * 1,2) + (0,5 * 15,7)   </t>
  </si>
  <si>
    <t>463211158</t>
  </si>
  <si>
    <t>Rovnanina objemu přes 3 m3 z lomového kamene tříděného hmotnosti přes 500 kg s urovnáním líce</t>
  </si>
  <si>
    <t xml:space="preserve">"rovnanina o hmotnosti kamene nad 500 kg"   </t>
  </si>
  <si>
    <t xml:space="preserve">3,4 * 1,2 + 0,7 * 5,6   </t>
  </si>
  <si>
    <t xml:space="preserve">"Zásypy v rámci SO.3."2,94   </t>
  </si>
  <si>
    <t>00 - VON</t>
  </si>
  <si>
    <t>R01</t>
  </si>
  <si>
    <t>Vyhotovení fotodokumentace a videozáznamu dotčených pozemků,pasportu komunikací a dokumentce stavu staveb na těchto pozemcích ležících.</t>
  </si>
  <si>
    <t>soubor</t>
  </si>
  <si>
    <t>R02</t>
  </si>
  <si>
    <t>Vytýčení inženýrských sítí a zařízení, včetně zajištění případné aktualizace vyjádření správců sítí, která pozbudou platnosti v období mezi předáním staveniště a vytyčením sítí.</t>
  </si>
  <si>
    <t>R12</t>
  </si>
  <si>
    <t>Demonstáž a zpětné osazení lavičky, ul. Na výstavišti</t>
  </si>
  <si>
    <t>ks</t>
  </si>
  <si>
    <t>1326147250</t>
  </si>
  <si>
    <t>R05</t>
  </si>
  <si>
    <t>Zpracování povodňového plánu, včetně ověření souladu příslušným povodňovým orgánem obce.</t>
  </si>
  <si>
    <t>R06</t>
  </si>
  <si>
    <t>Zpracování havarijního plánu (např. hlásný profil, havarijní souprava apod.).</t>
  </si>
  <si>
    <t>R07</t>
  </si>
  <si>
    <t>Zajištění a zabezpečení staveniště, zřízení a likvidace zařízení staveniště, včetně oplocení, případných přípojek, přístupů, sjezdů, skládek, deponií, míchacích center apod.</t>
  </si>
  <si>
    <t>Poznámka k položce:_x000d_
Zpevněná dočasná komunikace a zařízení staveniště.</t>
  </si>
  <si>
    <t>R08</t>
  </si>
  <si>
    <t>Zajištění a provedení zkoušek, rozborů a atestů nutných pro řádné provádění a dokončení díla, uvedených v projektové dokumentaci včetně předání jejich výsledků objednateli, jakož i provedení zkoušek a rozborů předepsaných platnou projektovou dokumentací</t>
  </si>
  <si>
    <t xml:space="preserve">Poznámka k položce:_x000d_
Poznámka k položce: PD požaduje min. tyto zkoušky:rozbory těženého sedimentu  2 x rozbor sedimentu z SO.1. 1 x rozbor sedimentu z SO.2.</t>
  </si>
  <si>
    <t>R09</t>
  </si>
  <si>
    <t>Uvedení dotčených pozemků a komunikací do původního (popř. zasmluvněného) stavu.</t>
  </si>
  <si>
    <t>R10</t>
  </si>
  <si>
    <t>Informování vlastníků stavbou dotčených pozemků a komunikací o vstupu na pozemky, včetně protokolárního předání dotčených pozemků a komunikací uvedených do původního stavu, zpět jejich vlastníkům.</t>
  </si>
  <si>
    <t>R11</t>
  </si>
  <si>
    <t>Zpracování a předání dokumentace skutečného provedení stavby (3 paré + 1 v elektronické formě) objednateli a zaměření skutečného provedení stavby – geodetická část dokumentace (3 paré + 1 v elektronické formě) v rozsahu odpovídajícím příslušným právním př</t>
  </si>
  <si>
    <t>Poznámka k položce:_x000d_
Poznámka k položce: - součástí geodetické části bude polohové a výškové geodetické zaměření odtěžených úseků a budovaných konstrukcí - zaměření bude provedeno maximálně se střední souřadnicovou chybou Uxy=0,14 m, Uh=0,12 m dle ČSN 01 3410</t>
  </si>
  <si>
    <t>R_8_VRN</t>
  </si>
  <si>
    <t>Zajištění čištění vozidel a komunikací</t>
  </si>
  <si>
    <t>0344030_R</t>
  </si>
  <si>
    <t>Dopravní značení</t>
  </si>
  <si>
    <t>soub</t>
  </si>
  <si>
    <t xml:space="preserve">Dopravní značení na staveništi - dopravní značky a pod.   </t>
  </si>
  <si>
    <t xml:space="preserve">Dopravní značení na výjezdu ze staveniště   </t>
  </si>
  <si>
    <t>R13</t>
  </si>
  <si>
    <t>Úprava sjezdu do toku Týnečky na PB, parc. č. 194 a 195, vč. odstranění</t>
  </si>
  <si>
    <t>-1787508146</t>
  </si>
  <si>
    <t>R14</t>
  </si>
  <si>
    <t>Ochrana chodníku a parkovacího místa před poškozením pojezdem stavební mechanizací, vč. opravy případného poškození</t>
  </si>
  <si>
    <t>-187278565</t>
  </si>
  <si>
    <t>R15</t>
  </si>
  <si>
    <t xml:space="preserve">Projednání a schválení zvláštního užívání komunikací na dopravním inspektorátu </t>
  </si>
  <si>
    <t>-1017978548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</si>
</sst>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4943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DVT Týnečka a DVT Beroňka - těžba sedimentu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10. 4. 2024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'SO.1. - Odtěžení sediment...'!J30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'SO.1. - Odtěžení sediment...'!P121</f>
        <v>0</v>
      </c>
      <c r="AV95" s="128">
        <f>'SO.1. - Odtěžení sediment...'!J33</f>
        <v>0</v>
      </c>
      <c r="AW95" s="128">
        <f>'SO.1. - Odtěžení sediment...'!J34</f>
        <v>0</v>
      </c>
      <c r="AX95" s="128">
        <f>'SO.1. - Odtěžení sediment...'!J35</f>
        <v>0</v>
      </c>
      <c r="AY95" s="128">
        <f>'SO.1. - Odtěžení sediment...'!J36</f>
        <v>0</v>
      </c>
      <c r="AZ95" s="128">
        <f>'SO.1. - Odtěžení sediment...'!F33</f>
        <v>0</v>
      </c>
      <c r="BA95" s="128">
        <f>'SO.1. - Odtěžení sediment...'!F34</f>
        <v>0</v>
      </c>
      <c r="BB95" s="128">
        <f>'SO.1. - Odtěžení sediment...'!F35</f>
        <v>0</v>
      </c>
      <c r="BC95" s="128">
        <f>'SO.1. - Odtěžení sediment...'!F36</f>
        <v>0</v>
      </c>
      <c r="BD95" s="130">
        <f>'SO.1. - Odtěžení sediment...'!F37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'SO.2. - Odtěžení sediment...'!J30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'SO.2. - Odtěžení sediment...'!P119</f>
        <v>0</v>
      </c>
      <c r="AV96" s="128">
        <f>'SO.2. - Odtěžení sediment...'!J33</f>
        <v>0</v>
      </c>
      <c r="AW96" s="128">
        <f>'SO.2. - Odtěžení sediment...'!J34</f>
        <v>0</v>
      </c>
      <c r="AX96" s="128">
        <f>'SO.2. - Odtěžení sediment...'!J35</f>
        <v>0</v>
      </c>
      <c r="AY96" s="128">
        <f>'SO.2. - Odtěžení sediment...'!J36</f>
        <v>0</v>
      </c>
      <c r="AZ96" s="128">
        <f>'SO.2. - Odtěžení sediment...'!F33</f>
        <v>0</v>
      </c>
      <c r="BA96" s="128">
        <f>'SO.2. - Odtěžení sediment...'!F34</f>
        <v>0</v>
      </c>
      <c r="BB96" s="128">
        <f>'SO.2. - Odtěžení sediment...'!F35</f>
        <v>0</v>
      </c>
      <c r="BC96" s="128">
        <f>'SO.2. - Odtěžení sediment...'!F36</f>
        <v>0</v>
      </c>
      <c r="BD96" s="130">
        <f>'SO.2. - Odtěžení sediment...'!F37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'SO.3. - Oprava stupně ř.k...'!J30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'SO.3. - Oprava stupně ř.k...'!P118</f>
        <v>0</v>
      </c>
      <c r="AV97" s="128">
        <f>'SO.3. - Oprava stupně ř.k...'!J33</f>
        <v>0</v>
      </c>
      <c r="AW97" s="128">
        <f>'SO.3. - Oprava stupně ř.k...'!J34</f>
        <v>0</v>
      </c>
      <c r="AX97" s="128">
        <f>'SO.3. - Oprava stupně ř.k...'!J35</f>
        <v>0</v>
      </c>
      <c r="AY97" s="128">
        <f>'SO.3. - Oprava stupně ř.k...'!J36</f>
        <v>0</v>
      </c>
      <c r="AZ97" s="128">
        <f>'SO.3. - Oprava stupně ř.k...'!F33</f>
        <v>0</v>
      </c>
      <c r="BA97" s="128">
        <f>'SO.3. - Oprava stupně ř.k...'!F34</f>
        <v>0</v>
      </c>
      <c r="BB97" s="128">
        <f>'SO.3. - Oprava stupně ř.k...'!F35</f>
        <v>0</v>
      </c>
      <c r="BC97" s="128">
        <f>'SO.3. - Oprava stupně ř.k...'!F36</f>
        <v>0</v>
      </c>
      <c r="BD97" s="130">
        <f>'SO.3. - Oprava stupně ř.k...'!F37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16.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'00 - VON'!J30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32">
        <v>0</v>
      </c>
      <c r="AT98" s="133">
        <f>ROUND(SUM(AV98:AW98),2)</f>
        <v>0</v>
      </c>
      <c r="AU98" s="134">
        <f>'00 - VON'!P116</f>
        <v>0</v>
      </c>
      <c r="AV98" s="133">
        <f>'00 - VON'!J33</f>
        <v>0</v>
      </c>
      <c r="AW98" s="133">
        <f>'00 - VON'!J34</f>
        <v>0</v>
      </c>
      <c r="AX98" s="133">
        <f>'00 - VON'!J35</f>
        <v>0</v>
      </c>
      <c r="AY98" s="133">
        <f>'00 - VON'!J36</f>
        <v>0</v>
      </c>
      <c r="AZ98" s="133">
        <f>'00 - VON'!F33</f>
        <v>0</v>
      </c>
      <c r="BA98" s="133">
        <f>'00 - VON'!F34</f>
        <v>0</v>
      </c>
      <c r="BB98" s="133">
        <f>'00 - VON'!F35</f>
        <v>0</v>
      </c>
      <c r="BC98" s="133">
        <f>'00 - VON'!F36</f>
        <v>0</v>
      </c>
      <c r="BD98" s="135">
        <f>'00 - VON'!F37</f>
        <v>0</v>
      </c>
      <c r="BE98" s="7"/>
      <c r="BT98" s="131" t="s">
        <v>84</v>
      </c>
      <c r="BV98" s="131" t="s">
        <v>78</v>
      </c>
      <c r="BW98" s="131" t="s">
        <v>95</v>
      </c>
      <c r="BX98" s="131" t="s">
        <v>5</v>
      </c>
      <c r="CL98" s="131" t="s">
        <v>1</v>
      </c>
      <c r="CM98" s="131" t="s">
        <v>86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xBl7srJXPNlm7JY7qkBIY8aBGRllSHxqu1S5+56d7SJX2PsVE/7eSDwDaGydO9vY5GfxYau1tC7gTix6LSQrfA==" hashValue="CWXojAlyXz3DiY8CdnppFvp9UGsPXlzNE7FgxA43eoq6idxyjDWTy1OA9ciRYmA+PV7JUIyHF1qJPyNo7RC8BQ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.1. - Odtěžení sediment...'!C2" display="/"/>
    <hyperlink ref="A96" location="'SO.2. - Odtěžení sediment...'!C2" display="/"/>
    <hyperlink ref="A97" location="'SO.3. - Oprava stupně ř.k...'!C2" display="/"/>
    <hyperlink ref="A98" location="'00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DVT Týnečka a DVT Beroňka - těžba sedimentu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10. 4. 2024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70890013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Povodí Moravy, s.p.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CZ70890013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ROUND((SUM(BE121:BE223)),  2)</f>
        <v>0</v>
      </c>
      <c r="G33" s="38"/>
      <c r="H33" s="38"/>
      <c r="I33" s="155">
        <v>0.20999999999999999</v>
      </c>
      <c r="J33" s="154">
        <f>ROUND(((SUM(BE121:BE223))*I33),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ROUND((SUM(BF121:BF223)),  2)</f>
        <v>0</v>
      </c>
      <c r="G34" s="38"/>
      <c r="H34" s="38"/>
      <c r="I34" s="155">
        <v>0.12</v>
      </c>
      <c r="J34" s="154">
        <f>ROUND(((SUM(BF121:BF223))*I34),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ROUND((SUM(BG121:BG223)),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ROUND((SUM(BH121:BH223)),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ROUND((SUM(BI121:BI223)),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DVT Týnečka a DVT Beroňka - těžba sedimentu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SO.1. - Odtěžení sedimentu Týnečka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10. 4. 2024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106</v>
      </c>
      <c r="E99" s="188"/>
      <c r="F99" s="188"/>
      <c r="G99" s="188"/>
      <c r="H99" s="188"/>
      <c r="I99" s="188"/>
      <c r="J99" s="189">
        <f>J218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107</v>
      </c>
      <c r="E100" s="182"/>
      <c r="F100" s="182"/>
      <c r="G100" s="182"/>
      <c r="H100" s="182"/>
      <c r="I100" s="182"/>
      <c r="J100" s="183">
        <f>J220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108</v>
      </c>
      <c r="E101" s="188"/>
      <c r="F101" s="188"/>
      <c r="G101" s="188"/>
      <c r="H101" s="188"/>
      <c r="I101" s="188"/>
      <c r="J101" s="189">
        <f>J221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109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DVT Týnečka a DVT Beroňka - těžba sedimentu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97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SO.1. - Odtěžení sedimentu Týnečka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10. 4. 2024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Povodí Moravy, s.p.</v>
      </c>
      <c r="G117" s="40"/>
      <c r="H117" s="40"/>
      <c r="I117" s="32" t="s">
        <v>32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32" t="s">
        <v>34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110</v>
      </c>
      <c r="D120" s="194" t="s">
        <v>61</v>
      </c>
      <c r="E120" s="194" t="s">
        <v>57</v>
      </c>
      <c r="F120" s="194" t="s">
        <v>58</v>
      </c>
      <c r="G120" s="194" t="s">
        <v>111</v>
      </c>
      <c r="H120" s="194" t="s">
        <v>112</v>
      </c>
      <c r="I120" s="194" t="s">
        <v>113</v>
      </c>
      <c r="J120" s="195" t="s">
        <v>101</v>
      </c>
      <c r="K120" s="196" t="s">
        <v>114</v>
      </c>
      <c r="L120" s="197"/>
      <c r="M120" s="100" t="s">
        <v>1</v>
      </c>
      <c r="N120" s="101" t="s">
        <v>40</v>
      </c>
      <c r="O120" s="101" t="s">
        <v>115</v>
      </c>
      <c r="P120" s="101" t="s">
        <v>116</v>
      </c>
      <c r="Q120" s="101" t="s">
        <v>117</v>
      </c>
      <c r="R120" s="101" t="s">
        <v>118</v>
      </c>
      <c r="S120" s="101" t="s">
        <v>119</v>
      </c>
      <c r="T120" s="102" t="s">
        <v>120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121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P122+P123+P220</f>
        <v>0</v>
      </c>
      <c r="Q121" s="104"/>
      <c r="R121" s="200">
        <f>R122+R123+R220</f>
        <v>0</v>
      </c>
      <c r="S121" s="104"/>
      <c r="T121" s="201">
        <f>T122+T123+T220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103</v>
      </c>
      <c r="BK121" s="202">
        <f>BK122+BK123+BK220</f>
        <v>0</v>
      </c>
    </row>
    <row r="122" s="2" customFormat="1" ht="16.5" customHeight="1">
      <c r="A122" s="38"/>
      <c r="B122" s="39"/>
      <c r="C122" s="203" t="s">
        <v>84</v>
      </c>
      <c r="D122" s="203" t="s">
        <v>122</v>
      </c>
      <c r="E122" s="204" t="s">
        <v>123</v>
      </c>
      <c r="F122" s="205" t="s">
        <v>124</v>
      </c>
      <c r="G122" s="206" t="s">
        <v>125</v>
      </c>
      <c r="H122" s="207">
        <v>1</v>
      </c>
      <c r="I122" s="208"/>
      <c r="J122" s="209">
        <f>ROUND(I122*H122,2)</f>
        <v>0</v>
      </c>
      <c r="K122" s="210"/>
      <c r="L122" s="44"/>
      <c r="M122" s="211" t="s">
        <v>1</v>
      </c>
      <c r="N122" s="212" t="s">
        <v>41</v>
      </c>
      <c r="O122" s="91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126</v>
      </c>
      <c r="AT122" s="215" t="s">
        <v>122</v>
      </c>
      <c r="AU122" s="215" t="s">
        <v>76</v>
      </c>
      <c r="AY122" s="17" t="s">
        <v>127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84</v>
      </c>
      <c r="BK122" s="216">
        <f>ROUND(I122*H122,2)</f>
        <v>0</v>
      </c>
      <c r="BL122" s="17" t="s">
        <v>126</v>
      </c>
      <c r="BM122" s="215" t="s">
        <v>126</v>
      </c>
    </row>
    <row r="123" s="12" customFormat="1" ht="25.92" customHeight="1">
      <c r="A123" s="12"/>
      <c r="B123" s="217"/>
      <c r="C123" s="218"/>
      <c r="D123" s="219" t="s">
        <v>75</v>
      </c>
      <c r="E123" s="220" t="s">
        <v>128</v>
      </c>
      <c r="F123" s="220" t="s">
        <v>129</v>
      </c>
      <c r="G123" s="218"/>
      <c r="H123" s="218"/>
      <c r="I123" s="221"/>
      <c r="J123" s="222">
        <f>BK123</f>
        <v>0</v>
      </c>
      <c r="K123" s="218"/>
      <c r="L123" s="223"/>
      <c r="M123" s="224"/>
      <c r="N123" s="225"/>
      <c r="O123" s="225"/>
      <c r="P123" s="226">
        <f>P124+P218</f>
        <v>0</v>
      </c>
      <c r="Q123" s="225"/>
      <c r="R123" s="226">
        <f>R124+R218</f>
        <v>0</v>
      </c>
      <c r="S123" s="225"/>
      <c r="T123" s="227">
        <f>T124+T218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8" t="s">
        <v>84</v>
      </c>
      <c r="AT123" s="229" t="s">
        <v>75</v>
      </c>
      <c r="AU123" s="229" t="s">
        <v>76</v>
      </c>
      <c r="AY123" s="228" t="s">
        <v>127</v>
      </c>
      <c r="BK123" s="230">
        <f>BK124+BK218</f>
        <v>0</v>
      </c>
    </row>
    <row r="124" s="12" customFormat="1" ht="22.8" customHeight="1">
      <c r="A124" s="12"/>
      <c r="B124" s="217"/>
      <c r="C124" s="218"/>
      <c r="D124" s="219" t="s">
        <v>75</v>
      </c>
      <c r="E124" s="231" t="s">
        <v>84</v>
      </c>
      <c r="F124" s="231" t="s">
        <v>130</v>
      </c>
      <c r="G124" s="218"/>
      <c r="H124" s="218"/>
      <c r="I124" s="221"/>
      <c r="J124" s="232">
        <f>BK124</f>
        <v>0</v>
      </c>
      <c r="K124" s="218"/>
      <c r="L124" s="223"/>
      <c r="M124" s="224"/>
      <c r="N124" s="225"/>
      <c r="O124" s="225"/>
      <c r="P124" s="226">
        <f>SUM(P125:P217)</f>
        <v>0</v>
      </c>
      <c r="Q124" s="225"/>
      <c r="R124" s="226">
        <f>SUM(R125:R217)</f>
        <v>0</v>
      </c>
      <c r="S124" s="225"/>
      <c r="T124" s="227">
        <f>SUM(T125:T217)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8" t="s">
        <v>84</v>
      </c>
      <c r="AT124" s="229" t="s">
        <v>75</v>
      </c>
      <c r="AU124" s="229" t="s">
        <v>84</v>
      </c>
      <c r="AY124" s="228" t="s">
        <v>127</v>
      </c>
      <c r="BK124" s="230">
        <f>SUM(BK125:BK217)</f>
        <v>0</v>
      </c>
    </row>
    <row r="125" s="2" customFormat="1" ht="24.15" customHeight="1">
      <c r="A125" s="38"/>
      <c r="B125" s="39"/>
      <c r="C125" s="203" t="s">
        <v>86</v>
      </c>
      <c r="D125" s="203" t="s">
        <v>122</v>
      </c>
      <c r="E125" s="204" t="s">
        <v>131</v>
      </c>
      <c r="F125" s="205" t="s">
        <v>132</v>
      </c>
      <c r="G125" s="206" t="s">
        <v>133</v>
      </c>
      <c r="H125" s="207">
        <v>3</v>
      </c>
      <c r="I125" s="208"/>
      <c r="J125" s="209">
        <f>ROUND(I125*H125,2)</f>
        <v>0</v>
      </c>
      <c r="K125" s="210"/>
      <c r="L125" s="44"/>
      <c r="M125" s="211" t="s">
        <v>1</v>
      </c>
      <c r="N125" s="212" t="s">
        <v>41</v>
      </c>
      <c r="O125" s="91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126</v>
      </c>
      <c r="AT125" s="215" t="s">
        <v>122</v>
      </c>
      <c r="AU125" s="215" t="s">
        <v>86</v>
      </c>
      <c r="AY125" s="17" t="s">
        <v>127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84</v>
      </c>
      <c r="BK125" s="216">
        <f>ROUND(I125*H125,2)</f>
        <v>0</v>
      </c>
      <c r="BL125" s="17" t="s">
        <v>126</v>
      </c>
      <c r="BM125" s="215" t="s">
        <v>134</v>
      </c>
    </row>
    <row r="126" s="13" customFormat="1">
      <c r="A126" s="13"/>
      <c r="B126" s="233"/>
      <c r="C126" s="234"/>
      <c r="D126" s="235" t="s">
        <v>135</v>
      </c>
      <c r="E126" s="236" t="s">
        <v>1</v>
      </c>
      <c r="F126" s="237" t="s">
        <v>136</v>
      </c>
      <c r="G126" s="234"/>
      <c r="H126" s="236" t="s">
        <v>1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135</v>
      </c>
      <c r="AU126" s="243" t="s">
        <v>86</v>
      </c>
      <c r="AV126" s="13" t="s">
        <v>84</v>
      </c>
      <c r="AW126" s="13" t="s">
        <v>33</v>
      </c>
      <c r="AX126" s="13" t="s">
        <v>76</v>
      </c>
      <c r="AY126" s="243" t="s">
        <v>127</v>
      </c>
    </row>
    <row r="127" s="14" customFormat="1">
      <c r="A127" s="14"/>
      <c r="B127" s="244"/>
      <c r="C127" s="245"/>
      <c r="D127" s="235" t="s">
        <v>135</v>
      </c>
      <c r="E127" s="246" t="s">
        <v>1</v>
      </c>
      <c r="F127" s="247" t="s">
        <v>137</v>
      </c>
      <c r="G127" s="245"/>
      <c r="H127" s="248">
        <v>3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135</v>
      </c>
      <c r="AU127" s="254" t="s">
        <v>86</v>
      </c>
      <c r="AV127" s="14" t="s">
        <v>86</v>
      </c>
      <c r="AW127" s="14" t="s">
        <v>33</v>
      </c>
      <c r="AX127" s="14" t="s">
        <v>76</v>
      </c>
      <c r="AY127" s="254" t="s">
        <v>127</v>
      </c>
    </row>
    <row r="128" s="15" customFormat="1">
      <c r="A128" s="15"/>
      <c r="B128" s="255"/>
      <c r="C128" s="256"/>
      <c r="D128" s="235" t="s">
        <v>135</v>
      </c>
      <c r="E128" s="257" t="s">
        <v>1</v>
      </c>
      <c r="F128" s="258" t="s">
        <v>138</v>
      </c>
      <c r="G128" s="256"/>
      <c r="H128" s="259">
        <v>3</v>
      </c>
      <c r="I128" s="260"/>
      <c r="J128" s="256"/>
      <c r="K128" s="256"/>
      <c r="L128" s="261"/>
      <c r="M128" s="262"/>
      <c r="N128" s="263"/>
      <c r="O128" s="263"/>
      <c r="P128" s="263"/>
      <c r="Q128" s="263"/>
      <c r="R128" s="263"/>
      <c r="S128" s="263"/>
      <c r="T128" s="264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5" t="s">
        <v>135</v>
      </c>
      <c r="AU128" s="265" t="s">
        <v>86</v>
      </c>
      <c r="AV128" s="15" t="s">
        <v>126</v>
      </c>
      <c r="AW128" s="15" t="s">
        <v>33</v>
      </c>
      <c r="AX128" s="15" t="s">
        <v>84</v>
      </c>
      <c r="AY128" s="265" t="s">
        <v>127</v>
      </c>
    </row>
    <row r="129" s="2" customFormat="1" ht="24.15" customHeight="1">
      <c r="A129" s="38"/>
      <c r="B129" s="39"/>
      <c r="C129" s="203" t="s">
        <v>139</v>
      </c>
      <c r="D129" s="203" t="s">
        <v>122</v>
      </c>
      <c r="E129" s="204" t="s">
        <v>140</v>
      </c>
      <c r="F129" s="205" t="s">
        <v>141</v>
      </c>
      <c r="G129" s="206" t="s">
        <v>133</v>
      </c>
      <c r="H129" s="207">
        <v>2</v>
      </c>
      <c r="I129" s="208"/>
      <c r="J129" s="209">
        <f>ROUND(I129*H129,2)</f>
        <v>0</v>
      </c>
      <c r="K129" s="210"/>
      <c r="L129" s="44"/>
      <c r="M129" s="211" t="s">
        <v>1</v>
      </c>
      <c r="N129" s="212" t="s">
        <v>41</v>
      </c>
      <c r="O129" s="91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126</v>
      </c>
      <c r="AT129" s="215" t="s">
        <v>122</v>
      </c>
      <c r="AU129" s="215" t="s">
        <v>86</v>
      </c>
      <c r="AY129" s="17" t="s">
        <v>127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84</v>
      </c>
      <c r="BK129" s="216">
        <f>ROUND(I129*H129,2)</f>
        <v>0</v>
      </c>
      <c r="BL129" s="17" t="s">
        <v>126</v>
      </c>
      <c r="BM129" s="215" t="s">
        <v>142</v>
      </c>
    </row>
    <row r="130" s="2" customFormat="1" ht="16.5" customHeight="1">
      <c r="A130" s="38"/>
      <c r="B130" s="39"/>
      <c r="C130" s="203" t="s">
        <v>126</v>
      </c>
      <c r="D130" s="203" t="s">
        <v>122</v>
      </c>
      <c r="E130" s="204" t="s">
        <v>143</v>
      </c>
      <c r="F130" s="205" t="s">
        <v>144</v>
      </c>
      <c r="G130" s="206" t="s">
        <v>133</v>
      </c>
      <c r="H130" s="207">
        <v>6</v>
      </c>
      <c r="I130" s="208"/>
      <c r="J130" s="209">
        <f>ROUND(I130*H130,2)</f>
        <v>0</v>
      </c>
      <c r="K130" s="210"/>
      <c r="L130" s="44"/>
      <c r="M130" s="211" t="s">
        <v>1</v>
      </c>
      <c r="N130" s="212" t="s">
        <v>41</v>
      </c>
      <c r="O130" s="91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126</v>
      </c>
      <c r="AT130" s="215" t="s">
        <v>122</v>
      </c>
      <c r="AU130" s="215" t="s">
        <v>86</v>
      </c>
      <c r="AY130" s="17" t="s">
        <v>127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84</v>
      </c>
      <c r="BK130" s="216">
        <f>ROUND(I130*H130,2)</f>
        <v>0</v>
      </c>
      <c r="BL130" s="17" t="s">
        <v>126</v>
      </c>
      <c r="BM130" s="215" t="s">
        <v>145</v>
      </c>
    </row>
    <row r="131" s="2" customFormat="1" ht="16.5" customHeight="1">
      <c r="A131" s="38"/>
      <c r="B131" s="39"/>
      <c r="C131" s="203" t="s">
        <v>146</v>
      </c>
      <c r="D131" s="203" t="s">
        <v>122</v>
      </c>
      <c r="E131" s="204" t="s">
        <v>147</v>
      </c>
      <c r="F131" s="205" t="s">
        <v>148</v>
      </c>
      <c r="G131" s="206" t="s">
        <v>133</v>
      </c>
      <c r="H131" s="207">
        <v>5</v>
      </c>
      <c r="I131" s="208"/>
      <c r="J131" s="209">
        <f>ROUND(I131*H131,2)</f>
        <v>0</v>
      </c>
      <c r="K131" s="210"/>
      <c r="L131" s="44"/>
      <c r="M131" s="211" t="s">
        <v>1</v>
      </c>
      <c r="N131" s="212" t="s">
        <v>41</v>
      </c>
      <c r="O131" s="91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126</v>
      </c>
      <c r="AT131" s="215" t="s">
        <v>122</v>
      </c>
      <c r="AU131" s="215" t="s">
        <v>86</v>
      </c>
      <c r="AY131" s="17" t="s">
        <v>127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84</v>
      </c>
      <c r="BK131" s="216">
        <f>ROUND(I131*H131,2)</f>
        <v>0</v>
      </c>
      <c r="BL131" s="17" t="s">
        <v>126</v>
      </c>
      <c r="BM131" s="215" t="s">
        <v>149</v>
      </c>
    </row>
    <row r="132" s="2" customFormat="1" ht="37.8" customHeight="1">
      <c r="A132" s="38"/>
      <c r="B132" s="39"/>
      <c r="C132" s="203" t="s">
        <v>134</v>
      </c>
      <c r="D132" s="203" t="s">
        <v>122</v>
      </c>
      <c r="E132" s="204" t="s">
        <v>150</v>
      </c>
      <c r="F132" s="205" t="s">
        <v>151</v>
      </c>
      <c r="G132" s="206" t="s">
        <v>133</v>
      </c>
      <c r="H132" s="207">
        <v>10</v>
      </c>
      <c r="I132" s="208"/>
      <c r="J132" s="209">
        <f>ROUND(I132*H132,2)</f>
        <v>0</v>
      </c>
      <c r="K132" s="210"/>
      <c r="L132" s="44"/>
      <c r="M132" s="211" t="s">
        <v>1</v>
      </c>
      <c r="N132" s="212" t="s">
        <v>41</v>
      </c>
      <c r="O132" s="91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126</v>
      </c>
      <c r="AT132" s="215" t="s">
        <v>122</v>
      </c>
      <c r="AU132" s="215" t="s">
        <v>86</v>
      </c>
      <c r="AY132" s="17" t="s">
        <v>127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84</v>
      </c>
      <c r="BK132" s="216">
        <f>ROUND(I132*H132,2)</f>
        <v>0</v>
      </c>
      <c r="BL132" s="17" t="s">
        <v>126</v>
      </c>
      <c r="BM132" s="215" t="s">
        <v>152</v>
      </c>
    </row>
    <row r="133" s="14" customFormat="1">
      <c r="A133" s="14"/>
      <c r="B133" s="244"/>
      <c r="C133" s="245"/>
      <c r="D133" s="235" t="s">
        <v>135</v>
      </c>
      <c r="E133" s="246" t="s">
        <v>1</v>
      </c>
      <c r="F133" s="247" t="s">
        <v>153</v>
      </c>
      <c r="G133" s="245"/>
      <c r="H133" s="248">
        <v>10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135</v>
      </c>
      <c r="AU133" s="254" t="s">
        <v>86</v>
      </c>
      <c r="AV133" s="14" t="s">
        <v>86</v>
      </c>
      <c r="AW133" s="14" t="s">
        <v>33</v>
      </c>
      <c r="AX133" s="14" t="s">
        <v>76</v>
      </c>
      <c r="AY133" s="254" t="s">
        <v>127</v>
      </c>
    </row>
    <row r="134" s="15" customFormat="1">
      <c r="A134" s="15"/>
      <c r="B134" s="255"/>
      <c r="C134" s="256"/>
      <c r="D134" s="235" t="s">
        <v>135</v>
      </c>
      <c r="E134" s="257" t="s">
        <v>1</v>
      </c>
      <c r="F134" s="258" t="s">
        <v>138</v>
      </c>
      <c r="G134" s="256"/>
      <c r="H134" s="259">
        <v>10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5" t="s">
        <v>135</v>
      </c>
      <c r="AU134" s="265" t="s">
        <v>86</v>
      </c>
      <c r="AV134" s="15" t="s">
        <v>126</v>
      </c>
      <c r="AW134" s="15" t="s">
        <v>33</v>
      </c>
      <c r="AX134" s="15" t="s">
        <v>84</v>
      </c>
      <c r="AY134" s="265" t="s">
        <v>127</v>
      </c>
    </row>
    <row r="135" s="2" customFormat="1" ht="37.8" customHeight="1">
      <c r="A135" s="38"/>
      <c r="B135" s="39"/>
      <c r="C135" s="203" t="s">
        <v>154</v>
      </c>
      <c r="D135" s="203" t="s">
        <v>122</v>
      </c>
      <c r="E135" s="204" t="s">
        <v>155</v>
      </c>
      <c r="F135" s="205" t="s">
        <v>156</v>
      </c>
      <c r="G135" s="206" t="s">
        <v>133</v>
      </c>
      <c r="H135" s="207">
        <v>10</v>
      </c>
      <c r="I135" s="208"/>
      <c r="J135" s="209">
        <f>ROUND(I135*H135,2)</f>
        <v>0</v>
      </c>
      <c r="K135" s="210"/>
      <c r="L135" s="44"/>
      <c r="M135" s="211" t="s">
        <v>1</v>
      </c>
      <c r="N135" s="212" t="s">
        <v>41</v>
      </c>
      <c r="O135" s="91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126</v>
      </c>
      <c r="AT135" s="215" t="s">
        <v>122</v>
      </c>
      <c r="AU135" s="215" t="s">
        <v>86</v>
      </c>
      <c r="AY135" s="17" t="s">
        <v>127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84</v>
      </c>
      <c r="BK135" s="216">
        <f>ROUND(I135*H135,2)</f>
        <v>0</v>
      </c>
      <c r="BL135" s="17" t="s">
        <v>126</v>
      </c>
      <c r="BM135" s="215" t="s">
        <v>157</v>
      </c>
    </row>
    <row r="136" s="14" customFormat="1">
      <c r="A136" s="14"/>
      <c r="B136" s="244"/>
      <c r="C136" s="245"/>
      <c r="D136" s="235" t="s">
        <v>135</v>
      </c>
      <c r="E136" s="246" t="s">
        <v>1</v>
      </c>
      <c r="F136" s="247" t="s">
        <v>153</v>
      </c>
      <c r="G136" s="245"/>
      <c r="H136" s="248">
        <v>10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135</v>
      </c>
      <c r="AU136" s="254" t="s">
        <v>86</v>
      </c>
      <c r="AV136" s="14" t="s">
        <v>86</v>
      </c>
      <c r="AW136" s="14" t="s">
        <v>33</v>
      </c>
      <c r="AX136" s="14" t="s">
        <v>76</v>
      </c>
      <c r="AY136" s="254" t="s">
        <v>127</v>
      </c>
    </row>
    <row r="137" s="15" customFormat="1">
      <c r="A137" s="15"/>
      <c r="B137" s="255"/>
      <c r="C137" s="256"/>
      <c r="D137" s="235" t="s">
        <v>135</v>
      </c>
      <c r="E137" s="257" t="s">
        <v>1</v>
      </c>
      <c r="F137" s="258" t="s">
        <v>138</v>
      </c>
      <c r="G137" s="256"/>
      <c r="H137" s="259">
        <v>10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5" t="s">
        <v>135</v>
      </c>
      <c r="AU137" s="265" t="s">
        <v>86</v>
      </c>
      <c r="AV137" s="15" t="s">
        <v>126</v>
      </c>
      <c r="AW137" s="15" t="s">
        <v>33</v>
      </c>
      <c r="AX137" s="15" t="s">
        <v>84</v>
      </c>
      <c r="AY137" s="265" t="s">
        <v>127</v>
      </c>
    </row>
    <row r="138" s="2" customFormat="1" ht="16.5" customHeight="1">
      <c r="A138" s="38"/>
      <c r="B138" s="39"/>
      <c r="C138" s="266" t="s">
        <v>158</v>
      </c>
      <c r="D138" s="266" t="s">
        <v>159</v>
      </c>
      <c r="E138" s="267" t="s">
        <v>160</v>
      </c>
      <c r="F138" s="268" t="s">
        <v>161</v>
      </c>
      <c r="G138" s="269" t="s">
        <v>133</v>
      </c>
      <c r="H138" s="270">
        <v>5</v>
      </c>
      <c r="I138" s="271"/>
      <c r="J138" s="272">
        <f>ROUND(I138*H138,2)</f>
        <v>0</v>
      </c>
      <c r="K138" s="273"/>
      <c r="L138" s="274"/>
      <c r="M138" s="275" t="s">
        <v>1</v>
      </c>
      <c r="N138" s="276" t="s">
        <v>41</v>
      </c>
      <c r="O138" s="91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158</v>
      </c>
      <c r="AT138" s="215" t="s">
        <v>159</v>
      </c>
      <c r="AU138" s="215" t="s">
        <v>86</v>
      </c>
      <c r="AY138" s="17" t="s">
        <v>127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84</v>
      </c>
      <c r="BK138" s="216">
        <f>ROUND(I138*H138,2)</f>
        <v>0</v>
      </c>
      <c r="BL138" s="17" t="s">
        <v>126</v>
      </c>
      <c r="BM138" s="215" t="s">
        <v>162</v>
      </c>
    </row>
    <row r="139" s="14" customFormat="1">
      <c r="A139" s="14"/>
      <c r="B139" s="244"/>
      <c r="C139" s="245"/>
      <c r="D139" s="235" t="s">
        <v>135</v>
      </c>
      <c r="E139" s="246" t="s">
        <v>1</v>
      </c>
      <c r="F139" s="247" t="s">
        <v>163</v>
      </c>
      <c r="G139" s="245"/>
      <c r="H139" s="248">
        <v>5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135</v>
      </c>
      <c r="AU139" s="254" t="s">
        <v>86</v>
      </c>
      <c r="AV139" s="14" t="s">
        <v>86</v>
      </c>
      <c r="AW139" s="14" t="s">
        <v>33</v>
      </c>
      <c r="AX139" s="14" t="s">
        <v>76</v>
      </c>
      <c r="AY139" s="254" t="s">
        <v>127</v>
      </c>
    </row>
    <row r="140" s="15" customFormat="1">
      <c r="A140" s="15"/>
      <c r="B140" s="255"/>
      <c r="C140" s="256"/>
      <c r="D140" s="235" t="s">
        <v>135</v>
      </c>
      <c r="E140" s="257" t="s">
        <v>1</v>
      </c>
      <c r="F140" s="258" t="s">
        <v>138</v>
      </c>
      <c r="G140" s="256"/>
      <c r="H140" s="259">
        <v>5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5" t="s">
        <v>135</v>
      </c>
      <c r="AU140" s="265" t="s">
        <v>86</v>
      </c>
      <c r="AV140" s="15" t="s">
        <v>126</v>
      </c>
      <c r="AW140" s="15" t="s">
        <v>33</v>
      </c>
      <c r="AX140" s="15" t="s">
        <v>84</v>
      </c>
      <c r="AY140" s="265" t="s">
        <v>127</v>
      </c>
    </row>
    <row r="141" s="2" customFormat="1" ht="44.25" customHeight="1">
      <c r="A141" s="38"/>
      <c r="B141" s="39"/>
      <c r="C141" s="203" t="s">
        <v>164</v>
      </c>
      <c r="D141" s="203" t="s">
        <v>122</v>
      </c>
      <c r="E141" s="204" t="s">
        <v>165</v>
      </c>
      <c r="F141" s="205" t="s">
        <v>166</v>
      </c>
      <c r="G141" s="206" t="s">
        <v>133</v>
      </c>
      <c r="H141" s="207">
        <v>30</v>
      </c>
      <c r="I141" s="208"/>
      <c r="J141" s="209">
        <f>ROUND(I141*H141,2)</f>
        <v>0</v>
      </c>
      <c r="K141" s="210"/>
      <c r="L141" s="44"/>
      <c r="M141" s="211" t="s">
        <v>1</v>
      </c>
      <c r="N141" s="212" t="s">
        <v>41</v>
      </c>
      <c r="O141" s="91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126</v>
      </c>
      <c r="AT141" s="215" t="s">
        <v>122</v>
      </c>
      <c r="AU141" s="215" t="s">
        <v>86</v>
      </c>
      <c r="AY141" s="17" t="s">
        <v>127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84</v>
      </c>
      <c r="BK141" s="216">
        <f>ROUND(I141*H141,2)</f>
        <v>0</v>
      </c>
      <c r="BL141" s="17" t="s">
        <v>126</v>
      </c>
      <c r="BM141" s="215" t="s">
        <v>167</v>
      </c>
    </row>
    <row r="142" s="14" customFormat="1">
      <c r="A142" s="14"/>
      <c r="B142" s="244"/>
      <c r="C142" s="245"/>
      <c r="D142" s="235" t="s">
        <v>135</v>
      </c>
      <c r="E142" s="246" t="s">
        <v>1</v>
      </c>
      <c r="F142" s="247" t="s">
        <v>168</v>
      </c>
      <c r="G142" s="245"/>
      <c r="H142" s="248">
        <v>30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135</v>
      </c>
      <c r="AU142" s="254" t="s">
        <v>86</v>
      </c>
      <c r="AV142" s="14" t="s">
        <v>86</v>
      </c>
      <c r="AW142" s="14" t="s">
        <v>33</v>
      </c>
      <c r="AX142" s="14" t="s">
        <v>76</v>
      </c>
      <c r="AY142" s="254" t="s">
        <v>127</v>
      </c>
    </row>
    <row r="143" s="15" customFormat="1">
      <c r="A143" s="15"/>
      <c r="B143" s="255"/>
      <c r="C143" s="256"/>
      <c r="D143" s="235" t="s">
        <v>135</v>
      </c>
      <c r="E143" s="257" t="s">
        <v>1</v>
      </c>
      <c r="F143" s="258" t="s">
        <v>138</v>
      </c>
      <c r="G143" s="256"/>
      <c r="H143" s="259">
        <v>30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5" t="s">
        <v>135</v>
      </c>
      <c r="AU143" s="265" t="s">
        <v>86</v>
      </c>
      <c r="AV143" s="15" t="s">
        <v>126</v>
      </c>
      <c r="AW143" s="15" t="s">
        <v>33</v>
      </c>
      <c r="AX143" s="15" t="s">
        <v>84</v>
      </c>
      <c r="AY143" s="265" t="s">
        <v>127</v>
      </c>
    </row>
    <row r="144" s="2" customFormat="1" ht="24.15" customHeight="1">
      <c r="A144" s="38"/>
      <c r="B144" s="39"/>
      <c r="C144" s="203" t="s">
        <v>142</v>
      </c>
      <c r="D144" s="203" t="s">
        <v>122</v>
      </c>
      <c r="E144" s="204" t="s">
        <v>169</v>
      </c>
      <c r="F144" s="205" t="s">
        <v>170</v>
      </c>
      <c r="G144" s="206" t="s">
        <v>133</v>
      </c>
      <c r="H144" s="207">
        <v>2.5</v>
      </c>
      <c r="I144" s="208"/>
      <c r="J144" s="209">
        <f>ROUND(I144*H144,2)</f>
        <v>0</v>
      </c>
      <c r="K144" s="210"/>
      <c r="L144" s="44"/>
      <c r="M144" s="211" t="s">
        <v>1</v>
      </c>
      <c r="N144" s="212" t="s">
        <v>41</v>
      </c>
      <c r="O144" s="91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126</v>
      </c>
      <c r="AT144" s="215" t="s">
        <v>122</v>
      </c>
      <c r="AU144" s="215" t="s">
        <v>86</v>
      </c>
      <c r="AY144" s="17" t="s">
        <v>127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84</v>
      </c>
      <c r="BK144" s="216">
        <f>ROUND(I144*H144,2)</f>
        <v>0</v>
      </c>
      <c r="BL144" s="17" t="s">
        <v>126</v>
      </c>
      <c r="BM144" s="215" t="s">
        <v>171</v>
      </c>
    </row>
    <row r="145" s="2" customFormat="1" ht="16.5" customHeight="1">
      <c r="A145" s="38"/>
      <c r="B145" s="39"/>
      <c r="C145" s="266" t="s">
        <v>172</v>
      </c>
      <c r="D145" s="266" t="s">
        <v>159</v>
      </c>
      <c r="E145" s="267" t="s">
        <v>173</v>
      </c>
      <c r="F145" s="268" t="s">
        <v>174</v>
      </c>
      <c r="G145" s="269" t="s">
        <v>175</v>
      </c>
      <c r="H145" s="270">
        <v>0.625</v>
      </c>
      <c r="I145" s="271"/>
      <c r="J145" s="272">
        <f>ROUND(I145*H145,2)</f>
        <v>0</v>
      </c>
      <c r="K145" s="273"/>
      <c r="L145" s="274"/>
      <c r="M145" s="275" t="s">
        <v>1</v>
      </c>
      <c r="N145" s="276" t="s">
        <v>41</v>
      </c>
      <c r="O145" s="91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158</v>
      </c>
      <c r="AT145" s="215" t="s">
        <v>159</v>
      </c>
      <c r="AU145" s="215" t="s">
        <v>86</v>
      </c>
      <c r="AY145" s="17" t="s">
        <v>127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84</v>
      </c>
      <c r="BK145" s="216">
        <f>ROUND(I145*H145,2)</f>
        <v>0</v>
      </c>
      <c r="BL145" s="17" t="s">
        <v>126</v>
      </c>
      <c r="BM145" s="215" t="s">
        <v>176</v>
      </c>
    </row>
    <row r="146" s="14" customFormat="1">
      <c r="A146" s="14"/>
      <c r="B146" s="244"/>
      <c r="C146" s="245"/>
      <c r="D146" s="235" t="s">
        <v>135</v>
      </c>
      <c r="E146" s="246" t="s">
        <v>1</v>
      </c>
      <c r="F146" s="247" t="s">
        <v>177</v>
      </c>
      <c r="G146" s="245"/>
      <c r="H146" s="248">
        <v>0.625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135</v>
      </c>
      <c r="AU146" s="254" t="s">
        <v>86</v>
      </c>
      <c r="AV146" s="14" t="s">
        <v>86</v>
      </c>
      <c r="AW146" s="14" t="s">
        <v>33</v>
      </c>
      <c r="AX146" s="14" t="s">
        <v>76</v>
      </c>
      <c r="AY146" s="254" t="s">
        <v>127</v>
      </c>
    </row>
    <row r="147" s="15" customFormat="1">
      <c r="A147" s="15"/>
      <c r="B147" s="255"/>
      <c r="C147" s="256"/>
      <c r="D147" s="235" t="s">
        <v>135</v>
      </c>
      <c r="E147" s="257" t="s">
        <v>1</v>
      </c>
      <c r="F147" s="258" t="s">
        <v>138</v>
      </c>
      <c r="G147" s="256"/>
      <c r="H147" s="259">
        <v>0.625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5" t="s">
        <v>135</v>
      </c>
      <c r="AU147" s="265" t="s">
        <v>86</v>
      </c>
      <c r="AV147" s="15" t="s">
        <v>126</v>
      </c>
      <c r="AW147" s="15" t="s">
        <v>33</v>
      </c>
      <c r="AX147" s="15" t="s">
        <v>84</v>
      </c>
      <c r="AY147" s="265" t="s">
        <v>127</v>
      </c>
    </row>
    <row r="148" s="2" customFormat="1" ht="21.75" customHeight="1">
      <c r="A148" s="38"/>
      <c r="B148" s="39"/>
      <c r="C148" s="203" t="s">
        <v>8</v>
      </c>
      <c r="D148" s="203" t="s">
        <v>122</v>
      </c>
      <c r="E148" s="204" t="s">
        <v>178</v>
      </c>
      <c r="F148" s="205" t="s">
        <v>179</v>
      </c>
      <c r="G148" s="206" t="s">
        <v>180</v>
      </c>
      <c r="H148" s="207">
        <v>1</v>
      </c>
      <c r="I148" s="208"/>
      <c r="J148" s="209">
        <f>ROUND(I148*H148,2)</f>
        <v>0</v>
      </c>
      <c r="K148" s="210"/>
      <c r="L148" s="44"/>
      <c r="M148" s="211" t="s">
        <v>1</v>
      </c>
      <c r="N148" s="212" t="s">
        <v>41</v>
      </c>
      <c r="O148" s="91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126</v>
      </c>
      <c r="AT148" s="215" t="s">
        <v>122</v>
      </c>
      <c r="AU148" s="215" t="s">
        <v>86</v>
      </c>
      <c r="AY148" s="17" t="s">
        <v>127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84</v>
      </c>
      <c r="BK148" s="216">
        <f>ROUND(I148*H148,2)</f>
        <v>0</v>
      </c>
      <c r="BL148" s="17" t="s">
        <v>126</v>
      </c>
      <c r="BM148" s="215" t="s">
        <v>181</v>
      </c>
    </row>
    <row r="149" s="14" customFormat="1">
      <c r="A149" s="14"/>
      <c r="B149" s="244"/>
      <c r="C149" s="245"/>
      <c r="D149" s="235" t="s">
        <v>135</v>
      </c>
      <c r="E149" s="246" t="s">
        <v>1</v>
      </c>
      <c r="F149" s="247" t="s">
        <v>182</v>
      </c>
      <c r="G149" s="245"/>
      <c r="H149" s="248">
        <v>1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135</v>
      </c>
      <c r="AU149" s="254" t="s">
        <v>86</v>
      </c>
      <c r="AV149" s="14" t="s">
        <v>86</v>
      </c>
      <c r="AW149" s="14" t="s">
        <v>33</v>
      </c>
      <c r="AX149" s="14" t="s">
        <v>76</v>
      </c>
      <c r="AY149" s="254" t="s">
        <v>127</v>
      </c>
    </row>
    <row r="150" s="15" customFormat="1">
      <c r="A150" s="15"/>
      <c r="B150" s="255"/>
      <c r="C150" s="256"/>
      <c r="D150" s="235" t="s">
        <v>135</v>
      </c>
      <c r="E150" s="257" t="s">
        <v>1</v>
      </c>
      <c r="F150" s="258" t="s">
        <v>138</v>
      </c>
      <c r="G150" s="256"/>
      <c r="H150" s="259">
        <v>1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5" t="s">
        <v>135</v>
      </c>
      <c r="AU150" s="265" t="s">
        <v>86</v>
      </c>
      <c r="AV150" s="15" t="s">
        <v>126</v>
      </c>
      <c r="AW150" s="15" t="s">
        <v>33</v>
      </c>
      <c r="AX150" s="15" t="s">
        <v>84</v>
      </c>
      <c r="AY150" s="265" t="s">
        <v>127</v>
      </c>
    </row>
    <row r="151" s="2" customFormat="1" ht="16.5" customHeight="1">
      <c r="A151" s="38"/>
      <c r="B151" s="39"/>
      <c r="C151" s="203" t="s">
        <v>183</v>
      </c>
      <c r="D151" s="203" t="s">
        <v>122</v>
      </c>
      <c r="E151" s="204" t="s">
        <v>184</v>
      </c>
      <c r="F151" s="205" t="s">
        <v>185</v>
      </c>
      <c r="G151" s="206" t="s">
        <v>133</v>
      </c>
      <c r="H151" s="207">
        <v>5</v>
      </c>
      <c r="I151" s="208"/>
      <c r="J151" s="209">
        <f>ROUND(I151*H151,2)</f>
        <v>0</v>
      </c>
      <c r="K151" s="210"/>
      <c r="L151" s="44"/>
      <c r="M151" s="211" t="s">
        <v>1</v>
      </c>
      <c r="N151" s="212" t="s">
        <v>41</v>
      </c>
      <c r="O151" s="91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126</v>
      </c>
      <c r="AT151" s="215" t="s">
        <v>122</v>
      </c>
      <c r="AU151" s="215" t="s">
        <v>86</v>
      </c>
      <c r="AY151" s="17" t="s">
        <v>127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84</v>
      </c>
      <c r="BK151" s="216">
        <f>ROUND(I151*H151,2)</f>
        <v>0</v>
      </c>
      <c r="BL151" s="17" t="s">
        <v>126</v>
      </c>
      <c r="BM151" s="215" t="s">
        <v>186</v>
      </c>
    </row>
    <row r="152" s="14" customFormat="1">
      <c r="A152" s="14"/>
      <c r="B152" s="244"/>
      <c r="C152" s="245"/>
      <c r="D152" s="235" t="s">
        <v>135</v>
      </c>
      <c r="E152" s="246" t="s">
        <v>1</v>
      </c>
      <c r="F152" s="247" t="s">
        <v>163</v>
      </c>
      <c r="G152" s="245"/>
      <c r="H152" s="248">
        <v>5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135</v>
      </c>
      <c r="AU152" s="254" t="s">
        <v>86</v>
      </c>
      <c r="AV152" s="14" t="s">
        <v>86</v>
      </c>
      <c r="AW152" s="14" t="s">
        <v>33</v>
      </c>
      <c r="AX152" s="14" t="s">
        <v>76</v>
      </c>
      <c r="AY152" s="254" t="s">
        <v>127</v>
      </c>
    </row>
    <row r="153" s="15" customFormat="1">
      <c r="A153" s="15"/>
      <c r="B153" s="255"/>
      <c r="C153" s="256"/>
      <c r="D153" s="235" t="s">
        <v>135</v>
      </c>
      <c r="E153" s="257" t="s">
        <v>1</v>
      </c>
      <c r="F153" s="258" t="s">
        <v>138</v>
      </c>
      <c r="G153" s="256"/>
      <c r="H153" s="259">
        <v>5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5" t="s">
        <v>135</v>
      </c>
      <c r="AU153" s="265" t="s">
        <v>86</v>
      </c>
      <c r="AV153" s="15" t="s">
        <v>126</v>
      </c>
      <c r="AW153" s="15" t="s">
        <v>33</v>
      </c>
      <c r="AX153" s="15" t="s">
        <v>84</v>
      </c>
      <c r="AY153" s="265" t="s">
        <v>127</v>
      </c>
    </row>
    <row r="154" s="2" customFormat="1" ht="24.15" customHeight="1">
      <c r="A154" s="38"/>
      <c r="B154" s="39"/>
      <c r="C154" s="203" t="s">
        <v>145</v>
      </c>
      <c r="D154" s="203" t="s">
        <v>122</v>
      </c>
      <c r="E154" s="204" t="s">
        <v>187</v>
      </c>
      <c r="F154" s="205" t="s">
        <v>188</v>
      </c>
      <c r="G154" s="206" t="s">
        <v>189</v>
      </c>
      <c r="H154" s="207">
        <v>1</v>
      </c>
      <c r="I154" s="208"/>
      <c r="J154" s="209">
        <f>ROUND(I154*H154,2)</f>
        <v>0</v>
      </c>
      <c r="K154" s="210"/>
      <c r="L154" s="44"/>
      <c r="M154" s="211" t="s">
        <v>1</v>
      </c>
      <c r="N154" s="212" t="s">
        <v>41</v>
      </c>
      <c r="O154" s="91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126</v>
      </c>
      <c r="AT154" s="215" t="s">
        <v>122</v>
      </c>
      <c r="AU154" s="215" t="s">
        <v>86</v>
      </c>
      <c r="AY154" s="17" t="s">
        <v>127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84</v>
      </c>
      <c r="BK154" s="216">
        <f>ROUND(I154*H154,2)</f>
        <v>0</v>
      </c>
      <c r="BL154" s="17" t="s">
        <v>126</v>
      </c>
      <c r="BM154" s="215" t="s">
        <v>190</v>
      </c>
    </row>
    <row r="155" s="13" customFormat="1">
      <c r="A155" s="13"/>
      <c r="B155" s="233"/>
      <c r="C155" s="234"/>
      <c r="D155" s="235" t="s">
        <v>135</v>
      </c>
      <c r="E155" s="236" t="s">
        <v>1</v>
      </c>
      <c r="F155" s="237" t="s">
        <v>191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135</v>
      </c>
      <c r="AU155" s="243" t="s">
        <v>86</v>
      </c>
      <c r="AV155" s="13" t="s">
        <v>84</v>
      </c>
      <c r="AW155" s="13" t="s">
        <v>33</v>
      </c>
      <c r="AX155" s="13" t="s">
        <v>76</v>
      </c>
      <c r="AY155" s="243" t="s">
        <v>127</v>
      </c>
    </row>
    <row r="156" s="14" customFormat="1">
      <c r="A156" s="14"/>
      <c r="B156" s="244"/>
      <c r="C156" s="245"/>
      <c r="D156" s="235" t="s">
        <v>135</v>
      </c>
      <c r="E156" s="246" t="s">
        <v>1</v>
      </c>
      <c r="F156" s="247" t="s">
        <v>192</v>
      </c>
      <c r="G156" s="245"/>
      <c r="H156" s="248">
        <v>1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135</v>
      </c>
      <c r="AU156" s="254" t="s">
        <v>86</v>
      </c>
      <c r="AV156" s="14" t="s">
        <v>86</v>
      </c>
      <c r="AW156" s="14" t="s">
        <v>33</v>
      </c>
      <c r="AX156" s="14" t="s">
        <v>76</v>
      </c>
      <c r="AY156" s="254" t="s">
        <v>127</v>
      </c>
    </row>
    <row r="157" s="15" customFormat="1">
      <c r="A157" s="15"/>
      <c r="B157" s="255"/>
      <c r="C157" s="256"/>
      <c r="D157" s="235" t="s">
        <v>135</v>
      </c>
      <c r="E157" s="257" t="s">
        <v>1</v>
      </c>
      <c r="F157" s="258" t="s">
        <v>138</v>
      </c>
      <c r="G157" s="256"/>
      <c r="H157" s="259">
        <v>1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5" t="s">
        <v>135</v>
      </c>
      <c r="AU157" s="265" t="s">
        <v>86</v>
      </c>
      <c r="AV157" s="15" t="s">
        <v>126</v>
      </c>
      <c r="AW157" s="15" t="s">
        <v>33</v>
      </c>
      <c r="AX157" s="15" t="s">
        <v>84</v>
      </c>
      <c r="AY157" s="265" t="s">
        <v>127</v>
      </c>
    </row>
    <row r="158" s="2" customFormat="1" ht="33" customHeight="1">
      <c r="A158" s="38"/>
      <c r="B158" s="39"/>
      <c r="C158" s="203" t="s">
        <v>193</v>
      </c>
      <c r="D158" s="203" t="s">
        <v>122</v>
      </c>
      <c r="E158" s="204" t="s">
        <v>194</v>
      </c>
      <c r="F158" s="205" t="s">
        <v>195</v>
      </c>
      <c r="G158" s="206" t="s">
        <v>180</v>
      </c>
      <c r="H158" s="207">
        <v>1755</v>
      </c>
      <c r="I158" s="208"/>
      <c r="J158" s="209">
        <f>ROUND(I158*H158,2)</f>
        <v>0</v>
      </c>
      <c r="K158" s="210"/>
      <c r="L158" s="44"/>
      <c r="M158" s="211" t="s">
        <v>1</v>
      </c>
      <c r="N158" s="212" t="s">
        <v>41</v>
      </c>
      <c r="O158" s="91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126</v>
      </c>
      <c r="AT158" s="215" t="s">
        <v>122</v>
      </c>
      <c r="AU158" s="215" t="s">
        <v>86</v>
      </c>
      <c r="AY158" s="17" t="s">
        <v>127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84</v>
      </c>
      <c r="BK158" s="216">
        <f>ROUND(I158*H158,2)</f>
        <v>0</v>
      </c>
      <c r="BL158" s="17" t="s">
        <v>126</v>
      </c>
      <c r="BM158" s="215" t="s">
        <v>196</v>
      </c>
    </row>
    <row r="159" s="13" customFormat="1">
      <c r="A159" s="13"/>
      <c r="B159" s="233"/>
      <c r="C159" s="234"/>
      <c r="D159" s="235" t="s">
        <v>135</v>
      </c>
      <c r="E159" s="236" t="s">
        <v>1</v>
      </c>
      <c r="F159" s="237" t="s">
        <v>197</v>
      </c>
      <c r="G159" s="234"/>
      <c r="H159" s="236" t="s">
        <v>1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135</v>
      </c>
      <c r="AU159" s="243" t="s">
        <v>86</v>
      </c>
      <c r="AV159" s="13" t="s">
        <v>84</v>
      </c>
      <c r="AW159" s="13" t="s">
        <v>33</v>
      </c>
      <c r="AX159" s="13" t="s">
        <v>76</v>
      </c>
      <c r="AY159" s="243" t="s">
        <v>127</v>
      </c>
    </row>
    <row r="160" s="14" customFormat="1">
      <c r="A160" s="14"/>
      <c r="B160" s="244"/>
      <c r="C160" s="245"/>
      <c r="D160" s="235" t="s">
        <v>135</v>
      </c>
      <c r="E160" s="246" t="s">
        <v>1</v>
      </c>
      <c r="F160" s="247" t="s">
        <v>198</v>
      </c>
      <c r="G160" s="245"/>
      <c r="H160" s="248">
        <v>1755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135</v>
      </c>
      <c r="AU160" s="254" t="s">
        <v>86</v>
      </c>
      <c r="AV160" s="14" t="s">
        <v>86</v>
      </c>
      <c r="AW160" s="14" t="s">
        <v>33</v>
      </c>
      <c r="AX160" s="14" t="s">
        <v>76</v>
      </c>
      <c r="AY160" s="254" t="s">
        <v>127</v>
      </c>
    </row>
    <row r="161" s="15" customFormat="1">
      <c r="A161" s="15"/>
      <c r="B161" s="255"/>
      <c r="C161" s="256"/>
      <c r="D161" s="235" t="s">
        <v>135</v>
      </c>
      <c r="E161" s="257" t="s">
        <v>1</v>
      </c>
      <c r="F161" s="258" t="s">
        <v>199</v>
      </c>
      <c r="G161" s="256"/>
      <c r="H161" s="259">
        <v>1755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5" t="s">
        <v>135</v>
      </c>
      <c r="AU161" s="265" t="s">
        <v>86</v>
      </c>
      <c r="AV161" s="15" t="s">
        <v>126</v>
      </c>
      <c r="AW161" s="15" t="s">
        <v>33</v>
      </c>
      <c r="AX161" s="15" t="s">
        <v>84</v>
      </c>
      <c r="AY161" s="265" t="s">
        <v>127</v>
      </c>
    </row>
    <row r="162" s="2" customFormat="1" ht="24.15" customHeight="1">
      <c r="A162" s="38"/>
      <c r="B162" s="39"/>
      <c r="C162" s="203" t="s">
        <v>149</v>
      </c>
      <c r="D162" s="203" t="s">
        <v>122</v>
      </c>
      <c r="E162" s="204" t="s">
        <v>200</v>
      </c>
      <c r="F162" s="205" t="s">
        <v>201</v>
      </c>
      <c r="G162" s="206" t="s">
        <v>180</v>
      </c>
      <c r="H162" s="207">
        <v>438.75</v>
      </c>
      <c r="I162" s="208"/>
      <c r="J162" s="209">
        <f>ROUND(I162*H162,2)</f>
        <v>0</v>
      </c>
      <c r="K162" s="210"/>
      <c r="L162" s="44"/>
      <c r="M162" s="211" t="s">
        <v>1</v>
      </c>
      <c r="N162" s="212" t="s">
        <v>41</v>
      </c>
      <c r="O162" s="91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126</v>
      </c>
      <c r="AT162" s="215" t="s">
        <v>122</v>
      </c>
      <c r="AU162" s="215" t="s">
        <v>86</v>
      </c>
      <c r="AY162" s="17" t="s">
        <v>127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84</v>
      </c>
      <c r="BK162" s="216">
        <f>ROUND(I162*H162,2)</f>
        <v>0</v>
      </c>
      <c r="BL162" s="17" t="s">
        <v>126</v>
      </c>
      <c r="BM162" s="215" t="s">
        <v>202</v>
      </c>
    </row>
    <row r="163" s="13" customFormat="1">
      <c r="A163" s="13"/>
      <c r="B163" s="233"/>
      <c r="C163" s="234"/>
      <c r="D163" s="235" t="s">
        <v>135</v>
      </c>
      <c r="E163" s="236" t="s">
        <v>1</v>
      </c>
      <c r="F163" s="237" t="s">
        <v>197</v>
      </c>
      <c r="G163" s="234"/>
      <c r="H163" s="236" t="s">
        <v>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135</v>
      </c>
      <c r="AU163" s="243" t="s">
        <v>86</v>
      </c>
      <c r="AV163" s="13" t="s">
        <v>84</v>
      </c>
      <c r="AW163" s="13" t="s">
        <v>33</v>
      </c>
      <c r="AX163" s="13" t="s">
        <v>76</v>
      </c>
      <c r="AY163" s="243" t="s">
        <v>127</v>
      </c>
    </row>
    <row r="164" s="13" customFormat="1">
      <c r="A164" s="13"/>
      <c r="B164" s="233"/>
      <c r="C164" s="234"/>
      <c r="D164" s="235" t="s">
        <v>135</v>
      </c>
      <c r="E164" s="236" t="s">
        <v>1</v>
      </c>
      <c r="F164" s="237" t="s">
        <v>203</v>
      </c>
      <c r="G164" s="234"/>
      <c r="H164" s="236" t="s">
        <v>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135</v>
      </c>
      <c r="AU164" s="243" t="s">
        <v>86</v>
      </c>
      <c r="AV164" s="13" t="s">
        <v>84</v>
      </c>
      <c r="AW164" s="13" t="s">
        <v>33</v>
      </c>
      <c r="AX164" s="13" t="s">
        <v>76</v>
      </c>
      <c r="AY164" s="243" t="s">
        <v>127</v>
      </c>
    </row>
    <row r="165" s="14" customFormat="1">
      <c r="A165" s="14"/>
      <c r="B165" s="244"/>
      <c r="C165" s="245"/>
      <c r="D165" s="235" t="s">
        <v>135</v>
      </c>
      <c r="E165" s="246" t="s">
        <v>1</v>
      </c>
      <c r="F165" s="247" t="s">
        <v>204</v>
      </c>
      <c r="G165" s="245"/>
      <c r="H165" s="248">
        <v>438.75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135</v>
      </c>
      <c r="AU165" s="254" t="s">
        <v>86</v>
      </c>
      <c r="AV165" s="14" t="s">
        <v>86</v>
      </c>
      <c r="AW165" s="14" t="s">
        <v>33</v>
      </c>
      <c r="AX165" s="14" t="s">
        <v>76</v>
      </c>
      <c r="AY165" s="254" t="s">
        <v>127</v>
      </c>
    </row>
    <row r="166" s="15" customFormat="1">
      <c r="A166" s="15"/>
      <c r="B166" s="255"/>
      <c r="C166" s="256"/>
      <c r="D166" s="235" t="s">
        <v>135</v>
      </c>
      <c r="E166" s="257" t="s">
        <v>1</v>
      </c>
      <c r="F166" s="258" t="s">
        <v>138</v>
      </c>
      <c r="G166" s="256"/>
      <c r="H166" s="259">
        <v>438.75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135</v>
      </c>
      <c r="AU166" s="265" t="s">
        <v>86</v>
      </c>
      <c r="AV166" s="15" t="s">
        <v>126</v>
      </c>
      <c r="AW166" s="15" t="s">
        <v>33</v>
      </c>
      <c r="AX166" s="15" t="s">
        <v>84</v>
      </c>
      <c r="AY166" s="265" t="s">
        <v>127</v>
      </c>
    </row>
    <row r="167" s="2" customFormat="1" ht="33" customHeight="1">
      <c r="A167" s="38"/>
      <c r="B167" s="39"/>
      <c r="C167" s="203" t="s">
        <v>205</v>
      </c>
      <c r="D167" s="203" t="s">
        <v>122</v>
      </c>
      <c r="E167" s="204" t="s">
        <v>206</v>
      </c>
      <c r="F167" s="205" t="s">
        <v>207</v>
      </c>
      <c r="G167" s="206" t="s">
        <v>180</v>
      </c>
      <c r="H167" s="207">
        <v>1170</v>
      </c>
      <c r="I167" s="208"/>
      <c r="J167" s="209">
        <f>ROUND(I167*H167,2)</f>
        <v>0</v>
      </c>
      <c r="K167" s="210"/>
      <c r="L167" s="44"/>
      <c r="M167" s="211" t="s">
        <v>1</v>
      </c>
      <c r="N167" s="212" t="s">
        <v>41</v>
      </c>
      <c r="O167" s="91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126</v>
      </c>
      <c r="AT167" s="215" t="s">
        <v>122</v>
      </c>
      <c r="AU167" s="215" t="s">
        <v>86</v>
      </c>
      <c r="AY167" s="17" t="s">
        <v>127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84</v>
      </c>
      <c r="BK167" s="216">
        <f>ROUND(I167*H167,2)</f>
        <v>0</v>
      </c>
      <c r="BL167" s="17" t="s">
        <v>126</v>
      </c>
      <c r="BM167" s="215" t="s">
        <v>208</v>
      </c>
    </row>
    <row r="168" s="13" customFormat="1">
      <c r="A168" s="13"/>
      <c r="B168" s="233"/>
      <c r="C168" s="234"/>
      <c r="D168" s="235" t="s">
        <v>135</v>
      </c>
      <c r="E168" s="236" t="s">
        <v>1</v>
      </c>
      <c r="F168" s="237" t="s">
        <v>136</v>
      </c>
      <c r="G168" s="234"/>
      <c r="H168" s="236" t="s">
        <v>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135</v>
      </c>
      <c r="AU168" s="243" t="s">
        <v>86</v>
      </c>
      <c r="AV168" s="13" t="s">
        <v>84</v>
      </c>
      <c r="AW168" s="13" t="s">
        <v>33</v>
      </c>
      <c r="AX168" s="13" t="s">
        <v>76</v>
      </c>
      <c r="AY168" s="243" t="s">
        <v>127</v>
      </c>
    </row>
    <row r="169" s="13" customFormat="1">
      <c r="A169" s="13"/>
      <c r="B169" s="233"/>
      <c r="C169" s="234"/>
      <c r="D169" s="235" t="s">
        <v>135</v>
      </c>
      <c r="E169" s="236" t="s">
        <v>1</v>
      </c>
      <c r="F169" s="237" t="s">
        <v>209</v>
      </c>
      <c r="G169" s="234"/>
      <c r="H169" s="236" t="s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135</v>
      </c>
      <c r="AU169" s="243" t="s">
        <v>86</v>
      </c>
      <c r="AV169" s="13" t="s">
        <v>84</v>
      </c>
      <c r="AW169" s="13" t="s">
        <v>33</v>
      </c>
      <c r="AX169" s="13" t="s">
        <v>76</v>
      </c>
      <c r="AY169" s="243" t="s">
        <v>127</v>
      </c>
    </row>
    <row r="170" s="14" customFormat="1">
      <c r="A170" s="14"/>
      <c r="B170" s="244"/>
      <c r="C170" s="245"/>
      <c r="D170" s="235" t="s">
        <v>135</v>
      </c>
      <c r="E170" s="246" t="s">
        <v>1</v>
      </c>
      <c r="F170" s="247" t="s">
        <v>210</v>
      </c>
      <c r="G170" s="245"/>
      <c r="H170" s="248">
        <v>1170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135</v>
      </c>
      <c r="AU170" s="254" t="s">
        <v>86</v>
      </c>
      <c r="AV170" s="14" t="s">
        <v>86</v>
      </c>
      <c r="AW170" s="14" t="s">
        <v>33</v>
      </c>
      <c r="AX170" s="14" t="s">
        <v>76</v>
      </c>
      <c r="AY170" s="254" t="s">
        <v>127</v>
      </c>
    </row>
    <row r="171" s="15" customFormat="1">
      <c r="A171" s="15"/>
      <c r="B171" s="255"/>
      <c r="C171" s="256"/>
      <c r="D171" s="235" t="s">
        <v>135</v>
      </c>
      <c r="E171" s="257" t="s">
        <v>1</v>
      </c>
      <c r="F171" s="258" t="s">
        <v>199</v>
      </c>
      <c r="G171" s="256"/>
      <c r="H171" s="259">
        <v>1170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5" t="s">
        <v>135</v>
      </c>
      <c r="AU171" s="265" t="s">
        <v>86</v>
      </c>
      <c r="AV171" s="15" t="s">
        <v>126</v>
      </c>
      <c r="AW171" s="15" t="s">
        <v>33</v>
      </c>
      <c r="AX171" s="15" t="s">
        <v>84</v>
      </c>
      <c r="AY171" s="265" t="s">
        <v>127</v>
      </c>
    </row>
    <row r="172" s="2" customFormat="1" ht="24.15" customHeight="1">
      <c r="A172" s="38"/>
      <c r="B172" s="39"/>
      <c r="C172" s="203" t="s">
        <v>152</v>
      </c>
      <c r="D172" s="203" t="s">
        <v>122</v>
      </c>
      <c r="E172" s="204" t="s">
        <v>211</v>
      </c>
      <c r="F172" s="205" t="s">
        <v>212</v>
      </c>
      <c r="G172" s="206" t="s">
        <v>180</v>
      </c>
      <c r="H172" s="207">
        <v>1755</v>
      </c>
      <c r="I172" s="208"/>
      <c r="J172" s="209">
        <f>ROUND(I172*H172,2)</f>
        <v>0</v>
      </c>
      <c r="K172" s="210"/>
      <c r="L172" s="44"/>
      <c r="M172" s="211" t="s">
        <v>1</v>
      </c>
      <c r="N172" s="212" t="s">
        <v>41</v>
      </c>
      <c r="O172" s="91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126</v>
      </c>
      <c r="AT172" s="215" t="s">
        <v>122</v>
      </c>
      <c r="AU172" s="215" t="s">
        <v>86</v>
      </c>
      <c r="AY172" s="17" t="s">
        <v>127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84</v>
      </c>
      <c r="BK172" s="216">
        <f>ROUND(I172*H172,2)</f>
        <v>0</v>
      </c>
      <c r="BL172" s="17" t="s">
        <v>126</v>
      </c>
      <c r="BM172" s="215" t="s">
        <v>213</v>
      </c>
    </row>
    <row r="173" s="13" customFormat="1">
      <c r="A173" s="13"/>
      <c r="B173" s="233"/>
      <c r="C173" s="234"/>
      <c r="D173" s="235" t="s">
        <v>135</v>
      </c>
      <c r="E173" s="236" t="s">
        <v>1</v>
      </c>
      <c r="F173" s="237" t="s">
        <v>214</v>
      </c>
      <c r="G173" s="234"/>
      <c r="H173" s="236" t="s">
        <v>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135</v>
      </c>
      <c r="AU173" s="243" t="s">
        <v>86</v>
      </c>
      <c r="AV173" s="13" t="s">
        <v>84</v>
      </c>
      <c r="AW173" s="13" t="s">
        <v>33</v>
      </c>
      <c r="AX173" s="13" t="s">
        <v>76</v>
      </c>
      <c r="AY173" s="243" t="s">
        <v>127</v>
      </c>
    </row>
    <row r="174" s="14" customFormat="1">
      <c r="A174" s="14"/>
      <c r="B174" s="244"/>
      <c r="C174" s="245"/>
      <c r="D174" s="235" t="s">
        <v>135</v>
      </c>
      <c r="E174" s="246" t="s">
        <v>1</v>
      </c>
      <c r="F174" s="247" t="s">
        <v>215</v>
      </c>
      <c r="G174" s="245"/>
      <c r="H174" s="248">
        <v>1170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135</v>
      </c>
      <c r="AU174" s="254" t="s">
        <v>86</v>
      </c>
      <c r="AV174" s="14" t="s">
        <v>86</v>
      </c>
      <c r="AW174" s="14" t="s">
        <v>33</v>
      </c>
      <c r="AX174" s="14" t="s">
        <v>76</v>
      </c>
      <c r="AY174" s="254" t="s">
        <v>127</v>
      </c>
    </row>
    <row r="175" s="14" customFormat="1">
      <c r="A175" s="14"/>
      <c r="B175" s="244"/>
      <c r="C175" s="245"/>
      <c r="D175" s="235" t="s">
        <v>135</v>
      </c>
      <c r="E175" s="246" t="s">
        <v>1</v>
      </c>
      <c r="F175" s="247" t="s">
        <v>216</v>
      </c>
      <c r="G175" s="245"/>
      <c r="H175" s="248">
        <v>585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135</v>
      </c>
      <c r="AU175" s="254" t="s">
        <v>86</v>
      </c>
      <c r="AV175" s="14" t="s">
        <v>86</v>
      </c>
      <c r="AW175" s="14" t="s">
        <v>33</v>
      </c>
      <c r="AX175" s="14" t="s">
        <v>76</v>
      </c>
      <c r="AY175" s="254" t="s">
        <v>127</v>
      </c>
    </row>
    <row r="176" s="15" customFormat="1">
      <c r="A176" s="15"/>
      <c r="B176" s="255"/>
      <c r="C176" s="256"/>
      <c r="D176" s="235" t="s">
        <v>135</v>
      </c>
      <c r="E176" s="257" t="s">
        <v>1</v>
      </c>
      <c r="F176" s="258" t="s">
        <v>199</v>
      </c>
      <c r="G176" s="256"/>
      <c r="H176" s="259">
        <v>1755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5" t="s">
        <v>135</v>
      </c>
      <c r="AU176" s="265" t="s">
        <v>86</v>
      </c>
      <c r="AV176" s="15" t="s">
        <v>126</v>
      </c>
      <c r="AW176" s="15" t="s">
        <v>33</v>
      </c>
      <c r="AX176" s="15" t="s">
        <v>84</v>
      </c>
      <c r="AY176" s="265" t="s">
        <v>127</v>
      </c>
    </row>
    <row r="177" s="2" customFormat="1" ht="33" customHeight="1">
      <c r="A177" s="38"/>
      <c r="B177" s="39"/>
      <c r="C177" s="203" t="s">
        <v>217</v>
      </c>
      <c r="D177" s="203" t="s">
        <v>122</v>
      </c>
      <c r="E177" s="204" t="s">
        <v>218</v>
      </c>
      <c r="F177" s="205" t="s">
        <v>219</v>
      </c>
      <c r="G177" s="206" t="s">
        <v>180</v>
      </c>
      <c r="H177" s="207">
        <v>1170</v>
      </c>
      <c r="I177" s="208"/>
      <c r="J177" s="209">
        <f>ROUND(I177*H177,2)</f>
        <v>0</v>
      </c>
      <c r="K177" s="210"/>
      <c r="L177" s="44"/>
      <c r="M177" s="211" t="s">
        <v>1</v>
      </c>
      <c r="N177" s="212" t="s">
        <v>41</v>
      </c>
      <c r="O177" s="91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126</v>
      </c>
      <c r="AT177" s="215" t="s">
        <v>122</v>
      </c>
      <c r="AU177" s="215" t="s">
        <v>86</v>
      </c>
      <c r="AY177" s="17" t="s">
        <v>127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84</v>
      </c>
      <c r="BK177" s="216">
        <f>ROUND(I177*H177,2)</f>
        <v>0</v>
      </c>
      <c r="BL177" s="17" t="s">
        <v>126</v>
      </c>
      <c r="BM177" s="215" t="s">
        <v>220</v>
      </c>
    </row>
    <row r="178" s="13" customFormat="1">
      <c r="A178" s="13"/>
      <c r="B178" s="233"/>
      <c r="C178" s="234"/>
      <c r="D178" s="235" t="s">
        <v>135</v>
      </c>
      <c r="E178" s="236" t="s">
        <v>1</v>
      </c>
      <c r="F178" s="237" t="s">
        <v>197</v>
      </c>
      <c r="G178" s="234"/>
      <c r="H178" s="236" t="s">
        <v>1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135</v>
      </c>
      <c r="AU178" s="243" t="s">
        <v>86</v>
      </c>
      <c r="AV178" s="13" t="s">
        <v>84</v>
      </c>
      <c r="AW178" s="13" t="s">
        <v>33</v>
      </c>
      <c r="AX178" s="13" t="s">
        <v>76</v>
      </c>
      <c r="AY178" s="243" t="s">
        <v>127</v>
      </c>
    </row>
    <row r="179" s="14" customFormat="1">
      <c r="A179" s="14"/>
      <c r="B179" s="244"/>
      <c r="C179" s="245"/>
      <c r="D179" s="235" t="s">
        <v>135</v>
      </c>
      <c r="E179" s="246" t="s">
        <v>1</v>
      </c>
      <c r="F179" s="247" t="s">
        <v>221</v>
      </c>
      <c r="G179" s="245"/>
      <c r="H179" s="248">
        <v>1170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135</v>
      </c>
      <c r="AU179" s="254" t="s">
        <v>86</v>
      </c>
      <c r="AV179" s="14" t="s">
        <v>86</v>
      </c>
      <c r="AW179" s="14" t="s">
        <v>33</v>
      </c>
      <c r="AX179" s="14" t="s">
        <v>76</v>
      </c>
      <c r="AY179" s="254" t="s">
        <v>127</v>
      </c>
    </row>
    <row r="180" s="15" customFormat="1">
      <c r="A180" s="15"/>
      <c r="B180" s="255"/>
      <c r="C180" s="256"/>
      <c r="D180" s="235" t="s">
        <v>135</v>
      </c>
      <c r="E180" s="257" t="s">
        <v>1</v>
      </c>
      <c r="F180" s="258" t="s">
        <v>199</v>
      </c>
      <c r="G180" s="256"/>
      <c r="H180" s="259">
        <v>1170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5" t="s">
        <v>135</v>
      </c>
      <c r="AU180" s="265" t="s">
        <v>86</v>
      </c>
      <c r="AV180" s="15" t="s">
        <v>126</v>
      </c>
      <c r="AW180" s="15" t="s">
        <v>33</v>
      </c>
      <c r="AX180" s="15" t="s">
        <v>84</v>
      </c>
      <c r="AY180" s="265" t="s">
        <v>127</v>
      </c>
    </row>
    <row r="181" s="2" customFormat="1" ht="37.8" customHeight="1">
      <c r="A181" s="38"/>
      <c r="B181" s="39"/>
      <c r="C181" s="203" t="s">
        <v>157</v>
      </c>
      <c r="D181" s="203" t="s">
        <v>122</v>
      </c>
      <c r="E181" s="204" t="s">
        <v>222</v>
      </c>
      <c r="F181" s="205" t="s">
        <v>223</v>
      </c>
      <c r="G181" s="206" t="s">
        <v>180</v>
      </c>
      <c r="H181" s="207">
        <v>1170</v>
      </c>
      <c r="I181" s="208"/>
      <c r="J181" s="209">
        <f>ROUND(I181*H181,2)</f>
        <v>0</v>
      </c>
      <c r="K181" s="210"/>
      <c r="L181" s="44"/>
      <c r="M181" s="211" t="s">
        <v>1</v>
      </c>
      <c r="N181" s="212" t="s">
        <v>41</v>
      </c>
      <c r="O181" s="91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126</v>
      </c>
      <c r="AT181" s="215" t="s">
        <v>122</v>
      </c>
      <c r="AU181" s="215" t="s">
        <v>86</v>
      </c>
      <c r="AY181" s="17" t="s">
        <v>127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84</v>
      </c>
      <c r="BK181" s="216">
        <f>ROUND(I181*H181,2)</f>
        <v>0</v>
      </c>
      <c r="BL181" s="17" t="s">
        <v>126</v>
      </c>
      <c r="BM181" s="215" t="s">
        <v>224</v>
      </c>
    </row>
    <row r="182" s="13" customFormat="1">
      <c r="A182" s="13"/>
      <c r="B182" s="233"/>
      <c r="C182" s="234"/>
      <c r="D182" s="235" t="s">
        <v>135</v>
      </c>
      <c r="E182" s="236" t="s">
        <v>1</v>
      </c>
      <c r="F182" s="237" t="s">
        <v>197</v>
      </c>
      <c r="G182" s="234"/>
      <c r="H182" s="236" t="s">
        <v>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135</v>
      </c>
      <c r="AU182" s="243" t="s">
        <v>86</v>
      </c>
      <c r="AV182" s="13" t="s">
        <v>84</v>
      </c>
      <c r="AW182" s="13" t="s">
        <v>33</v>
      </c>
      <c r="AX182" s="13" t="s">
        <v>76</v>
      </c>
      <c r="AY182" s="243" t="s">
        <v>127</v>
      </c>
    </row>
    <row r="183" s="13" customFormat="1">
      <c r="A183" s="13"/>
      <c r="B183" s="233"/>
      <c r="C183" s="234"/>
      <c r="D183" s="235" t="s">
        <v>135</v>
      </c>
      <c r="E183" s="236" t="s">
        <v>1</v>
      </c>
      <c r="F183" s="237" t="s">
        <v>225</v>
      </c>
      <c r="G183" s="234"/>
      <c r="H183" s="236" t="s">
        <v>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135</v>
      </c>
      <c r="AU183" s="243" t="s">
        <v>86</v>
      </c>
      <c r="AV183" s="13" t="s">
        <v>84</v>
      </c>
      <c r="AW183" s="13" t="s">
        <v>33</v>
      </c>
      <c r="AX183" s="13" t="s">
        <v>76</v>
      </c>
      <c r="AY183" s="243" t="s">
        <v>127</v>
      </c>
    </row>
    <row r="184" s="14" customFormat="1">
      <c r="A184" s="14"/>
      <c r="B184" s="244"/>
      <c r="C184" s="245"/>
      <c r="D184" s="235" t="s">
        <v>135</v>
      </c>
      <c r="E184" s="246" t="s">
        <v>1</v>
      </c>
      <c r="F184" s="247" t="s">
        <v>226</v>
      </c>
      <c r="G184" s="245"/>
      <c r="H184" s="248">
        <v>1170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135</v>
      </c>
      <c r="AU184" s="254" t="s">
        <v>86</v>
      </c>
      <c r="AV184" s="14" t="s">
        <v>86</v>
      </c>
      <c r="AW184" s="14" t="s">
        <v>33</v>
      </c>
      <c r="AX184" s="14" t="s">
        <v>76</v>
      </c>
      <c r="AY184" s="254" t="s">
        <v>127</v>
      </c>
    </row>
    <row r="185" s="15" customFormat="1">
      <c r="A185" s="15"/>
      <c r="B185" s="255"/>
      <c r="C185" s="256"/>
      <c r="D185" s="235" t="s">
        <v>135</v>
      </c>
      <c r="E185" s="257" t="s">
        <v>1</v>
      </c>
      <c r="F185" s="258" t="s">
        <v>199</v>
      </c>
      <c r="G185" s="256"/>
      <c r="H185" s="259">
        <v>1170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5" t="s">
        <v>135</v>
      </c>
      <c r="AU185" s="265" t="s">
        <v>86</v>
      </c>
      <c r="AV185" s="15" t="s">
        <v>126</v>
      </c>
      <c r="AW185" s="15" t="s">
        <v>33</v>
      </c>
      <c r="AX185" s="15" t="s">
        <v>84</v>
      </c>
      <c r="AY185" s="265" t="s">
        <v>127</v>
      </c>
    </row>
    <row r="186" s="2" customFormat="1" ht="24.15" customHeight="1">
      <c r="A186" s="38"/>
      <c r="B186" s="39"/>
      <c r="C186" s="203" t="s">
        <v>7</v>
      </c>
      <c r="D186" s="203" t="s">
        <v>122</v>
      </c>
      <c r="E186" s="204" t="s">
        <v>227</v>
      </c>
      <c r="F186" s="205" t="s">
        <v>228</v>
      </c>
      <c r="G186" s="206" t="s">
        <v>180</v>
      </c>
      <c r="H186" s="207">
        <v>1170</v>
      </c>
      <c r="I186" s="208"/>
      <c r="J186" s="209">
        <f>ROUND(I186*H186,2)</f>
        <v>0</v>
      </c>
      <c r="K186" s="210"/>
      <c r="L186" s="44"/>
      <c r="M186" s="211" t="s">
        <v>1</v>
      </c>
      <c r="N186" s="212" t="s">
        <v>41</v>
      </c>
      <c r="O186" s="91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126</v>
      </c>
      <c r="AT186" s="215" t="s">
        <v>122</v>
      </c>
      <c r="AU186" s="215" t="s">
        <v>86</v>
      </c>
      <c r="AY186" s="17" t="s">
        <v>127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84</v>
      </c>
      <c r="BK186" s="216">
        <f>ROUND(I186*H186,2)</f>
        <v>0</v>
      </c>
      <c r="BL186" s="17" t="s">
        <v>126</v>
      </c>
      <c r="BM186" s="215" t="s">
        <v>229</v>
      </c>
    </row>
    <row r="187" s="13" customFormat="1">
      <c r="A187" s="13"/>
      <c r="B187" s="233"/>
      <c r="C187" s="234"/>
      <c r="D187" s="235" t="s">
        <v>135</v>
      </c>
      <c r="E187" s="236" t="s">
        <v>1</v>
      </c>
      <c r="F187" s="237" t="s">
        <v>191</v>
      </c>
      <c r="G187" s="234"/>
      <c r="H187" s="236" t="s">
        <v>1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135</v>
      </c>
      <c r="AU187" s="243" t="s">
        <v>86</v>
      </c>
      <c r="AV187" s="13" t="s">
        <v>84</v>
      </c>
      <c r="AW187" s="13" t="s">
        <v>33</v>
      </c>
      <c r="AX187" s="13" t="s">
        <v>76</v>
      </c>
      <c r="AY187" s="243" t="s">
        <v>127</v>
      </c>
    </row>
    <row r="188" s="13" customFormat="1">
      <c r="A188" s="13"/>
      <c r="B188" s="233"/>
      <c r="C188" s="234"/>
      <c r="D188" s="235" t="s">
        <v>135</v>
      </c>
      <c r="E188" s="236" t="s">
        <v>1</v>
      </c>
      <c r="F188" s="237" t="s">
        <v>230</v>
      </c>
      <c r="G188" s="234"/>
      <c r="H188" s="236" t="s">
        <v>1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135</v>
      </c>
      <c r="AU188" s="243" t="s">
        <v>86</v>
      </c>
      <c r="AV188" s="13" t="s">
        <v>84</v>
      </c>
      <c r="AW188" s="13" t="s">
        <v>33</v>
      </c>
      <c r="AX188" s="13" t="s">
        <v>76</v>
      </c>
      <c r="AY188" s="243" t="s">
        <v>127</v>
      </c>
    </row>
    <row r="189" s="14" customFormat="1">
      <c r="A189" s="14"/>
      <c r="B189" s="244"/>
      <c r="C189" s="245"/>
      <c r="D189" s="235" t="s">
        <v>135</v>
      </c>
      <c r="E189" s="246" t="s">
        <v>1</v>
      </c>
      <c r="F189" s="247" t="s">
        <v>231</v>
      </c>
      <c r="G189" s="245"/>
      <c r="H189" s="248">
        <v>1170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135</v>
      </c>
      <c r="AU189" s="254" t="s">
        <v>86</v>
      </c>
      <c r="AV189" s="14" t="s">
        <v>86</v>
      </c>
      <c r="AW189" s="14" t="s">
        <v>33</v>
      </c>
      <c r="AX189" s="14" t="s">
        <v>76</v>
      </c>
      <c r="AY189" s="254" t="s">
        <v>127</v>
      </c>
    </row>
    <row r="190" s="15" customFormat="1">
      <c r="A190" s="15"/>
      <c r="B190" s="255"/>
      <c r="C190" s="256"/>
      <c r="D190" s="235" t="s">
        <v>135</v>
      </c>
      <c r="E190" s="257" t="s">
        <v>1</v>
      </c>
      <c r="F190" s="258" t="s">
        <v>199</v>
      </c>
      <c r="G190" s="256"/>
      <c r="H190" s="259">
        <v>1170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5" t="s">
        <v>135</v>
      </c>
      <c r="AU190" s="265" t="s">
        <v>86</v>
      </c>
      <c r="AV190" s="15" t="s">
        <v>126</v>
      </c>
      <c r="AW190" s="15" t="s">
        <v>33</v>
      </c>
      <c r="AX190" s="15" t="s">
        <v>84</v>
      </c>
      <c r="AY190" s="265" t="s">
        <v>127</v>
      </c>
    </row>
    <row r="191" s="2" customFormat="1" ht="24.15" customHeight="1">
      <c r="A191" s="38"/>
      <c r="B191" s="39"/>
      <c r="C191" s="203" t="s">
        <v>162</v>
      </c>
      <c r="D191" s="203" t="s">
        <v>122</v>
      </c>
      <c r="E191" s="204" t="s">
        <v>232</v>
      </c>
      <c r="F191" s="205" t="s">
        <v>233</v>
      </c>
      <c r="G191" s="206" t="s">
        <v>180</v>
      </c>
      <c r="H191" s="207">
        <v>21.920000000000002</v>
      </c>
      <c r="I191" s="208"/>
      <c r="J191" s="209">
        <f>ROUND(I191*H191,2)</f>
        <v>0</v>
      </c>
      <c r="K191" s="210"/>
      <c r="L191" s="44"/>
      <c r="M191" s="211" t="s">
        <v>1</v>
      </c>
      <c r="N191" s="212" t="s">
        <v>41</v>
      </c>
      <c r="O191" s="91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126</v>
      </c>
      <c r="AT191" s="215" t="s">
        <v>122</v>
      </c>
      <c r="AU191" s="215" t="s">
        <v>86</v>
      </c>
      <c r="AY191" s="17" t="s">
        <v>127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84</v>
      </c>
      <c r="BK191" s="216">
        <f>ROUND(I191*H191,2)</f>
        <v>0</v>
      </c>
      <c r="BL191" s="17" t="s">
        <v>126</v>
      </c>
      <c r="BM191" s="215" t="s">
        <v>234</v>
      </c>
    </row>
    <row r="192" s="13" customFormat="1">
      <c r="A192" s="13"/>
      <c r="B192" s="233"/>
      <c r="C192" s="234"/>
      <c r="D192" s="235" t="s">
        <v>135</v>
      </c>
      <c r="E192" s="236" t="s">
        <v>1</v>
      </c>
      <c r="F192" s="237" t="s">
        <v>136</v>
      </c>
      <c r="G192" s="234"/>
      <c r="H192" s="236" t="s">
        <v>1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135</v>
      </c>
      <c r="AU192" s="243" t="s">
        <v>86</v>
      </c>
      <c r="AV192" s="13" t="s">
        <v>84</v>
      </c>
      <c r="AW192" s="13" t="s">
        <v>33</v>
      </c>
      <c r="AX192" s="13" t="s">
        <v>76</v>
      </c>
      <c r="AY192" s="243" t="s">
        <v>127</v>
      </c>
    </row>
    <row r="193" s="13" customFormat="1">
      <c r="A193" s="13"/>
      <c r="B193" s="233"/>
      <c r="C193" s="234"/>
      <c r="D193" s="235" t="s">
        <v>135</v>
      </c>
      <c r="E193" s="236" t="s">
        <v>1</v>
      </c>
      <c r="F193" s="237" t="s">
        <v>235</v>
      </c>
      <c r="G193" s="234"/>
      <c r="H193" s="236" t="s">
        <v>1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135</v>
      </c>
      <c r="AU193" s="243" t="s">
        <v>86</v>
      </c>
      <c r="AV193" s="13" t="s">
        <v>84</v>
      </c>
      <c r="AW193" s="13" t="s">
        <v>33</v>
      </c>
      <c r="AX193" s="13" t="s">
        <v>76</v>
      </c>
      <c r="AY193" s="243" t="s">
        <v>127</v>
      </c>
    </row>
    <row r="194" s="13" customFormat="1">
      <c r="A194" s="13"/>
      <c r="B194" s="233"/>
      <c r="C194" s="234"/>
      <c r="D194" s="235" t="s">
        <v>135</v>
      </c>
      <c r="E194" s="236" t="s">
        <v>1</v>
      </c>
      <c r="F194" s="237" t="s">
        <v>236</v>
      </c>
      <c r="G194" s="234"/>
      <c r="H194" s="236" t="s">
        <v>1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135</v>
      </c>
      <c r="AU194" s="243" t="s">
        <v>86</v>
      </c>
      <c r="AV194" s="13" t="s">
        <v>84</v>
      </c>
      <c r="AW194" s="13" t="s">
        <v>33</v>
      </c>
      <c r="AX194" s="13" t="s">
        <v>76</v>
      </c>
      <c r="AY194" s="243" t="s">
        <v>127</v>
      </c>
    </row>
    <row r="195" s="14" customFormat="1">
      <c r="A195" s="14"/>
      <c r="B195" s="244"/>
      <c r="C195" s="245"/>
      <c r="D195" s="235" t="s">
        <v>135</v>
      </c>
      <c r="E195" s="246" t="s">
        <v>1</v>
      </c>
      <c r="F195" s="247" t="s">
        <v>237</v>
      </c>
      <c r="G195" s="245"/>
      <c r="H195" s="248">
        <v>12.800000000000001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135</v>
      </c>
      <c r="AU195" s="254" t="s">
        <v>86</v>
      </c>
      <c r="AV195" s="14" t="s">
        <v>86</v>
      </c>
      <c r="AW195" s="14" t="s">
        <v>33</v>
      </c>
      <c r="AX195" s="14" t="s">
        <v>76</v>
      </c>
      <c r="AY195" s="254" t="s">
        <v>127</v>
      </c>
    </row>
    <row r="196" s="14" customFormat="1">
      <c r="A196" s="14"/>
      <c r="B196" s="244"/>
      <c r="C196" s="245"/>
      <c r="D196" s="235" t="s">
        <v>135</v>
      </c>
      <c r="E196" s="246" t="s">
        <v>1</v>
      </c>
      <c r="F196" s="247" t="s">
        <v>238</v>
      </c>
      <c r="G196" s="245"/>
      <c r="H196" s="248">
        <v>0.59999999999999998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135</v>
      </c>
      <c r="AU196" s="254" t="s">
        <v>86</v>
      </c>
      <c r="AV196" s="14" t="s">
        <v>86</v>
      </c>
      <c r="AW196" s="14" t="s">
        <v>33</v>
      </c>
      <c r="AX196" s="14" t="s">
        <v>76</v>
      </c>
      <c r="AY196" s="254" t="s">
        <v>127</v>
      </c>
    </row>
    <row r="197" s="14" customFormat="1">
      <c r="A197" s="14"/>
      <c r="B197" s="244"/>
      <c r="C197" s="245"/>
      <c r="D197" s="235" t="s">
        <v>135</v>
      </c>
      <c r="E197" s="246" t="s">
        <v>1</v>
      </c>
      <c r="F197" s="247" t="s">
        <v>239</v>
      </c>
      <c r="G197" s="245"/>
      <c r="H197" s="248">
        <v>0.52000000000000002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135</v>
      </c>
      <c r="AU197" s="254" t="s">
        <v>86</v>
      </c>
      <c r="AV197" s="14" t="s">
        <v>86</v>
      </c>
      <c r="AW197" s="14" t="s">
        <v>33</v>
      </c>
      <c r="AX197" s="14" t="s">
        <v>76</v>
      </c>
      <c r="AY197" s="254" t="s">
        <v>127</v>
      </c>
    </row>
    <row r="198" s="14" customFormat="1">
      <c r="A198" s="14"/>
      <c r="B198" s="244"/>
      <c r="C198" s="245"/>
      <c r="D198" s="235" t="s">
        <v>135</v>
      </c>
      <c r="E198" s="246" t="s">
        <v>1</v>
      </c>
      <c r="F198" s="247" t="s">
        <v>240</v>
      </c>
      <c r="G198" s="245"/>
      <c r="H198" s="248">
        <v>8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135</v>
      </c>
      <c r="AU198" s="254" t="s">
        <v>86</v>
      </c>
      <c r="AV198" s="14" t="s">
        <v>86</v>
      </c>
      <c r="AW198" s="14" t="s">
        <v>33</v>
      </c>
      <c r="AX198" s="14" t="s">
        <v>76</v>
      </c>
      <c r="AY198" s="254" t="s">
        <v>127</v>
      </c>
    </row>
    <row r="199" s="15" customFormat="1">
      <c r="A199" s="15"/>
      <c r="B199" s="255"/>
      <c r="C199" s="256"/>
      <c r="D199" s="235" t="s">
        <v>135</v>
      </c>
      <c r="E199" s="257" t="s">
        <v>1</v>
      </c>
      <c r="F199" s="258" t="s">
        <v>199</v>
      </c>
      <c r="G199" s="256"/>
      <c r="H199" s="259">
        <v>21.920000000000002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5" t="s">
        <v>135</v>
      </c>
      <c r="AU199" s="265" t="s">
        <v>86</v>
      </c>
      <c r="AV199" s="15" t="s">
        <v>126</v>
      </c>
      <c r="AW199" s="15" t="s">
        <v>33</v>
      </c>
      <c r="AX199" s="15" t="s">
        <v>84</v>
      </c>
      <c r="AY199" s="265" t="s">
        <v>127</v>
      </c>
    </row>
    <row r="200" s="2" customFormat="1" ht="24.15" customHeight="1">
      <c r="A200" s="38"/>
      <c r="B200" s="39"/>
      <c r="C200" s="203" t="s">
        <v>241</v>
      </c>
      <c r="D200" s="203" t="s">
        <v>122</v>
      </c>
      <c r="E200" s="204" t="s">
        <v>242</v>
      </c>
      <c r="F200" s="205" t="s">
        <v>243</v>
      </c>
      <c r="G200" s="206" t="s">
        <v>180</v>
      </c>
      <c r="H200" s="207">
        <v>43.840000000000003</v>
      </c>
      <c r="I200" s="208"/>
      <c r="J200" s="209">
        <f>ROUND(I200*H200,2)</f>
        <v>0</v>
      </c>
      <c r="K200" s="210"/>
      <c r="L200" s="44"/>
      <c r="M200" s="211" t="s">
        <v>1</v>
      </c>
      <c r="N200" s="212" t="s">
        <v>41</v>
      </c>
      <c r="O200" s="91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126</v>
      </c>
      <c r="AT200" s="215" t="s">
        <v>122</v>
      </c>
      <c r="AU200" s="215" t="s">
        <v>86</v>
      </c>
      <c r="AY200" s="17" t="s">
        <v>127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84</v>
      </c>
      <c r="BK200" s="216">
        <f>ROUND(I200*H200,2)</f>
        <v>0</v>
      </c>
      <c r="BL200" s="17" t="s">
        <v>126</v>
      </c>
      <c r="BM200" s="215" t="s">
        <v>244</v>
      </c>
    </row>
    <row r="201" s="13" customFormat="1">
      <c r="A201" s="13"/>
      <c r="B201" s="233"/>
      <c r="C201" s="234"/>
      <c r="D201" s="235" t="s">
        <v>135</v>
      </c>
      <c r="E201" s="236" t="s">
        <v>1</v>
      </c>
      <c r="F201" s="237" t="s">
        <v>136</v>
      </c>
      <c r="G201" s="234"/>
      <c r="H201" s="236" t="s">
        <v>1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135</v>
      </c>
      <c r="AU201" s="243" t="s">
        <v>86</v>
      </c>
      <c r="AV201" s="13" t="s">
        <v>84</v>
      </c>
      <c r="AW201" s="13" t="s">
        <v>33</v>
      </c>
      <c r="AX201" s="13" t="s">
        <v>76</v>
      </c>
      <c r="AY201" s="243" t="s">
        <v>127</v>
      </c>
    </row>
    <row r="202" s="13" customFormat="1">
      <c r="A202" s="13"/>
      <c r="B202" s="233"/>
      <c r="C202" s="234"/>
      <c r="D202" s="235" t="s">
        <v>135</v>
      </c>
      <c r="E202" s="236" t="s">
        <v>1</v>
      </c>
      <c r="F202" s="237" t="s">
        <v>235</v>
      </c>
      <c r="G202" s="234"/>
      <c r="H202" s="236" t="s">
        <v>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135</v>
      </c>
      <c r="AU202" s="243" t="s">
        <v>86</v>
      </c>
      <c r="AV202" s="13" t="s">
        <v>84</v>
      </c>
      <c r="AW202" s="13" t="s">
        <v>33</v>
      </c>
      <c r="AX202" s="13" t="s">
        <v>76</v>
      </c>
      <c r="AY202" s="243" t="s">
        <v>127</v>
      </c>
    </row>
    <row r="203" s="13" customFormat="1">
      <c r="A203" s="13"/>
      <c r="B203" s="233"/>
      <c r="C203" s="234"/>
      <c r="D203" s="235" t="s">
        <v>135</v>
      </c>
      <c r="E203" s="236" t="s">
        <v>1</v>
      </c>
      <c r="F203" s="237" t="s">
        <v>245</v>
      </c>
      <c r="G203" s="234"/>
      <c r="H203" s="236" t="s">
        <v>1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135</v>
      </c>
      <c r="AU203" s="243" t="s">
        <v>86</v>
      </c>
      <c r="AV203" s="13" t="s">
        <v>84</v>
      </c>
      <c r="AW203" s="13" t="s">
        <v>33</v>
      </c>
      <c r="AX203" s="13" t="s">
        <v>76</v>
      </c>
      <c r="AY203" s="243" t="s">
        <v>127</v>
      </c>
    </row>
    <row r="204" s="14" customFormat="1">
      <c r="A204" s="14"/>
      <c r="B204" s="244"/>
      <c r="C204" s="245"/>
      <c r="D204" s="235" t="s">
        <v>135</v>
      </c>
      <c r="E204" s="246" t="s">
        <v>1</v>
      </c>
      <c r="F204" s="247" t="s">
        <v>246</v>
      </c>
      <c r="G204" s="245"/>
      <c r="H204" s="248">
        <v>25.600000000000001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135</v>
      </c>
      <c r="AU204" s="254" t="s">
        <v>86</v>
      </c>
      <c r="AV204" s="14" t="s">
        <v>86</v>
      </c>
      <c r="AW204" s="14" t="s">
        <v>33</v>
      </c>
      <c r="AX204" s="14" t="s">
        <v>76</v>
      </c>
      <c r="AY204" s="254" t="s">
        <v>127</v>
      </c>
    </row>
    <row r="205" s="14" customFormat="1">
      <c r="A205" s="14"/>
      <c r="B205" s="244"/>
      <c r="C205" s="245"/>
      <c r="D205" s="235" t="s">
        <v>135</v>
      </c>
      <c r="E205" s="246" t="s">
        <v>1</v>
      </c>
      <c r="F205" s="247" t="s">
        <v>247</v>
      </c>
      <c r="G205" s="245"/>
      <c r="H205" s="248">
        <v>1.2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135</v>
      </c>
      <c r="AU205" s="254" t="s">
        <v>86</v>
      </c>
      <c r="AV205" s="14" t="s">
        <v>86</v>
      </c>
      <c r="AW205" s="14" t="s">
        <v>33</v>
      </c>
      <c r="AX205" s="14" t="s">
        <v>76</v>
      </c>
      <c r="AY205" s="254" t="s">
        <v>127</v>
      </c>
    </row>
    <row r="206" s="14" customFormat="1">
      <c r="A206" s="14"/>
      <c r="B206" s="244"/>
      <c r="C206" s="245"/>
      <c r="D206" s="235" t="s">
        <v>135</v>
      </c>
      <c r="E206" s="246" t="s">
        <v>1</v>
      </c>
      <c r="F206" s="247" t="s">
        <v>248</v>
      </c>
      <c r="G206" s="245"/>
      <c r="H206" s="248">
        <v>1.04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135</v>
      </c>
      <c r="AU206" s="254" t="s">
        <v>86</v>
      </c>
      <c r="AV206" s="14" t="s">
        <v>86</v>
      </c>
      <c r="AW206" s="14" t="s">
        <v>33</v>
      </c>
      <c r="AX206" s="14" t="s">
        <v>76</v>
      </c>
      <c r="AY206" s="254" t="s">
        <v>127</v>
      </c>
    </row>
    <row r="207" s="14" customFormat="1">
      <c r="A207" s="14"/>
      <c r="B207" s="244"/>
      <c r="C207" s="245"/>
      <c r="D207" s="235" t="s">
        <v>135</v>
      </c>
      <c r="E207" s="246" t="s">
        <v>1</v>
      </c>
      <c r="F207" s="247" t="s">
        <v>249</v>
      </c>
      <c r="G207" s="245"/>
      <c r="H207" s="248">
        <v>16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135</v>
      </c>
      <c r="AU207" s="254" t="s">
        <v>86</v>
      </c>
      <c r="AV207" s="14" t="s">
        <v>86</v>
      </c>
      <c r="AW207" s="14" t="s">
        <v>33</v>
      </c>
      <c r="AX207" s="14" t="s">
        <v>76</v>
      </c>
      <c r="AY207" s="254" t="s">
        <v>127</v>
      </c>
    </row>
    <row r="208" s="15" customFormat="1">
      <c r="A208" s="15"/>
      <c r="B208" s="255"/>
      <c r="C208" s="256"/>
      <c r="D208" s="235" t="s">
        <v>135</v>
      </c>
      <c r="E208" s="257" t="s">
        <v>1</v>
      </c>
      <c r="F208" s="258" t="s">
        <v>199</v>
      </c>
      <c r="G208" s="256"/>
      <c r="H208" s="259">
        <v>43.840000000000003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5" t="s">
        <v>135</v>
      </c>
      <c r="AU208" s="265" t="s">
        <v>86</v>
      </c>
      <c r="AV208" s="15" t="s">
        <v>126</v>
      </c>
      <c r="AW208" s="15" t="s">
        <v>33</v>
      </c>
      <c r="AX208" s="15" t="s">
        <v>84</v>
      </c>
      <c r="AY208" s="265" t="s">
        <v>127</v>
      </c>
    </row>
    <row r="209" s="2" customFormat="1" ht="24.15" customHeight="1">
      <c r="A209" s="38"/>
      <c r="B209" s="39"/>
      <c r="C209" s="203" t="s">
        <v>167</v>
      </c>
      <c r="D209" s="203" t="s">
        <v>122</v>
      </c>
      <c r="E209" s="204" t="s">
        <v>250</v>
      </c>
      <c r="F209" s="205" t="s">
        <v>251</v>
      </c>
      <c r="G209" s="206" t="s">
        <v>180</v>
      </c>
      <c r="H209" s="207">
        <v>585</v>
      </c>
      <c r="I209" s="208"/>
      <c r="J209" s="209">
        <f>ROUND(I209*H209,2)</f>
        <v>0</v>
      </c>
      <c r="K209" s="210"/>
      <c r="L209" s="44"/>
      <c r="M209" s="211" t="s">
        <v>1</v>
      </c>
      <c r="N209" s="212" t="s">
        <v>41</v>
      </c>
      <c r="O209" s="91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126</v>
      </c>
      <c r="AT209" s="215" t="s">
        <v>122</v>
      </c>
      <c r="AU209" s="215" t="s">
        <v>86</v>
      </c>
      <c r="AY209" s="17" t="s">
        <v>127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84</v>
      </c>
      <c r="BK209" s="216">
        <f>ROUND(I209*H209,2)</f>
        <v>0</v>
      </c>
      <c r="BL209" s="17" t="s">
        <v>126</v>
      </c>
      <c r="BM209" s="215" t="s">
        <v>252</v>
      </c>
    </row>
    <row r="210" s="13" customFormat="1">
      <c r="A210" s="13"/>
      <c r="B210" s="233"/>
      <c r="C210" s="234"/>
      <c r="D210" s="235" t="s">
        <v>135</v>
      </c>
      <c r="E210" s="236" t="s">
        <v>1</v>
      </c>
      <c r="F210" s="237" t="s">
        <v>197</v>
      </c>
      <c r="G210" s="234"/>
      <c r="H210" s="236" t="s">
        <v>1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135</v>
      </c>
      <c r="AU210" s="243" t="s">
        <v>86</v>
      </c>
      <c r="AV210" s="13" t="s">
        <v>84</v>
      </c>
      <c r="AW210" s="13" t="s">
        <v>33</v>
      </c>
      <c r="AX210" s="13" t="s">
        <v>76</v>
      </c>
      <c r="AY210" s="243" t="s">
        <v>127</v>
      </c>
    </row>
    <row r="211" s="13" customFormat="1">
      <c r="A211" s="13"/>
      <c r="B211" s="233"/>
      <c r="C211" s="234"/>
      <c r="D211" s="235" t="s">
        <v>135</v>
      </c>
      <c r="E211" s="236" t="s">
        <v>1</v>
      </c>
      <c r="F211" s="237" t="s">
        <v>253</v>
      </c>
      <c r="G211" s="234"/>
      <c r="H211" s="236" t="s">
        <v>1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135</v>
      </c>
      <c r="AU211" s="243" t="s">
        <v>86</v>
      </c>
      <c r="AV211" s="13" t="s">
        <v>84</v>
      </c>
      <c r="AW211" s="13" t="s">
        <v>33</v>
      </c>
      <c r="AX211" s="13" t="s">
        <v>76</v>
      </c>
      <c r="AY211" s="243" t="s">
        <v>127</v>
      </c>
    </row>
    <row r="212" s="14" customFormat="1">
      <c r="A212" s="14"/>
      <c r="B212" s="244"/>
      <c r="C212" s="245"/>
      <c r="D212" s="235" t="s">
        <v>135</v>
      </c>
      <c r="E212" s="246" t="s">
        <v>1</v>
      </c>
      <c r="F212" s="247" t="s">
        <v>254</v>
      </c>
      <c r="G212" s="245"/>
      <c r="H212" s="248">
        <v>585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135</v>
      </c>
      <c r="AU212" s="254" t="s">
        <v>86</v>
      </c>
      <c r="AV212" s="14" t="s">
        <v>86</v>
      </c>
      <c r="AW212" s="14" t="s">
        <v>33</v>
      </c>
      <c r="AX212" s="14" t="s">
        <v>76</v>
      </c>
      <c r="AY212" s="254" t="s">
        <v>127</v>
      </c>
    </row>
    <row r="213" s="15" customFormat="1">
      <c r="A213" s="15"/>
      <c r="B213" s="255"/>
      <c r="C213" s="256"/>
      <c r="D213" s="235" t="s">
        <v>135</v>
      </c>
      <c r="E213" s="257" t="s">
        <v>1</v>
      </c>
      <c r="F213" s="258" t="s">
        <v>199</v>
      </c>
      <c r="G213" s="256"/>
      <c r="H213" s="259">
        <v>585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5" t="s">
        <v>135</v>
      </c>
      <c r="AU213" s="265" t="s">
        <v>86</v>
      </c>
      <c r="AV213" s="15" t="s">
        <v>126</v>
      </c>
      <c r="AW213" s="15" t="s">
        <v>33</v>
      </c>
      <c r="AX213" s="15" t="s">
        <v>84</v>
      </c>
      <c r="AY213" s="265" t="s">
        <v>127</v>
      </c>
    </row>
    <row r="214" s="2" customFormat="1" ht="24.15" customHeight="1">
      <c r="A214" s="38"/>
      <c r="B214" s="39"/>
      <c r="C214" s="203" t="s">
        <v>255</v>
      </c>
      <c r="D214" s="203" t="s">
        <v>122</v>
      </c>
      <c r="E214" s="204" t="s">
        <v>256</v>
      </c>
      <c r="F214" s="205" t="s">
        <v>257</v>
      </c>
      <c r="G214" s="206" t="s">
        <v>180</v>
      </c>
      <c r="H214" s="207">
        <v>585</v>
      </c>
      <c r="I214" s="208"/>
      <c r="J214" s="209">
        <f>ROUND(I214*H214,2)</f>
        <v>0</v>
      </c>
      <c r="K214" s="210"/>
      <c r="L214" s="44"/>
      <c r="M214" s="211" t="s">
        <v>1</v>
      </c>
      <c r="N214" s="212" t="s">
        <v>41</v>
      </c>
      <c r="O214" s="91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126</v>
      </c>
      <c r="AT214" s="215" t="s">
        <v>122</v>
      </c>
      <c r="AU214" s="215" t="s">
        <v>86</v>
      </c>
      <c r="AY214" s="17" t="s">
        <v>127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84</v>
      </c>
      <c r="BK214" s="216">
        <f>ROUND(I214*H214,2)</f>
        <v>0</v>
      </c>
      <c r="BL214" s="17" t="s">
        <v>126</v>
      </c>
      <c r="BM214" s="215" t="s">
        <v>258</v>
      </c>
    </row>
    <row r="215" s="13" customFormat="1">
      <c r="A215" s="13"/>
      <c r="B215" s="233"/>
      <c r="C215" s="234"/>
      <c r="D215" s="235" t="s">
        <v>135</v>
      </c>
      <c r="E215" s="236" t="s">
        <v>1</v>
      </c>
      <c r="F215" s="237" t="s">
        <v>214</v>
      </c>
      <c r="G215" s="234"/>
      <c r="H215" s="236" t="s">
        <v>1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135</v>
      </c>
      <c r="AU215" s="243" t="s">
        <v>86</v>
      </c>
      <c r="AV215" s="13" t="s">
        <v>84</v>
      </c>
      <c r="AW215" s="13" t="s">
        <v>33</v>
      </c>
      <c r="AX215" s="13" t="s">
        <v>76</v>
      </c>
      <c r="AY215" s="243" t="s">
        <v>127</v>
      </c>
    </row>
    <row r="216" s="14" customFormat="1">
      <c r="A216" s="14"/>
      <c r="B216" s="244"/>
      <c r="C216" s="245"/>
      <c r="D216" s="235" t="s">
        <v>135</v>
      </c>
      <c r="E216" s="246" t="s">
        <v>1</v>
      </c>
      <c r="F216" s="247" t="s">
        <v>259</v>
      </c>
      <c r="G216" s="245"/>
      <c r="H216" s="248">
        <v>585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135</v>
      </c>
      <c r="AU216" s="254" t="s">
        <v>86</v>
      </c>
      <c r="AV216" s="14" t="s">
        <v>86</v>
      </c>
      <c r="AW216" s="14" t="s">
        <v>33</v>
      </c>
      <c r="AX216" s="14" t="s">
        <v>76</v>
      </c>
      <c r="AY216" s="254" t="s">
        <v>127</v>
      </c>
    </row>
    <row r="217" s="15" customFormat="1">
      <c r="A217" s="15"/>
      <c r="B217" s="255"/>
      <c r="C217" s="256"/>
      <c r="D217" s="235" t="s">
        <v>135</v>
      </c>
      <c r="E217" s="257" t="s">
        <v>1</v>
      </c>
      <c r="F217" s="258" t="s">
        <v>199</v>
      </c>
      <c r="G217" s="256"/>
      <c r="H217" s="259">
        <v>585</v>
      </c>
      <c r="I217" s="260"/>
      <c r="J217" s="256"/>
      <c r="K217" s="256"/>
      <c r="L217" s="261"/>
      <c r="M217" s="262"/>
      <c r="N217" s="263"/>
      <c r="O217" s="263"/>
      <c r="P217" s="263"/>
      <c r="Q217" s="263"/>
      <c r="R217" s="263"/>
      <c r="S217" s="263"/>
      <c r="T217" s="264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5" t="s">
        <v>135</v>
      </c>
      <c r="AU217" s="265" t="s">
        <v>86</v>
      </c>
      <c r="AV217" s="15" t="s">
        <v>126</v>
      </c>
      <c r="AW217" s="15" t="s">
        <v>33</v>
      </c>
      <c r="AX217" s="15" t="s">
        <v>84</v>
      </c>
      <c r="AY217" s="265" t="s">
        <v>127</v>
      </c>
    </row>
    <row r="218" s="12" customFormat="1" ht="22.8" customHeight="1">
      <c r="A218" s="12"/>
      <c r="B218" s="217"/>
      <c r="C218" s="218"/>
      <c r="D218" s="219" t="s">
        <v>75</v>
      </c>
      <c r="E218" s="231" t="s">
        <v>260</v>
      </c>
      <c r="F218" s="231" t="s">
        <v>261</v>
      </c>
      <c r="G218" s="218"/>
      <c r="H218" s="218"/>
      <c r="I218" s="221"/>
      <c r="J218" s="232">
        <f>BK218</f>
        <v>0</v>
      </c>
      <c r="K218" s="218"/>
      <c r="L218" s="223"/>
      <c r="M218" s="224"/>
      <c r="N218" s="225"/>
      <c r="O218" s="225"/>
      <c r="P218" s="226">
        <f>P219</f>
        <v>0</v>
      </c>
      <c r="Q218" s="225"/>
      <c r="R218" s="226">
        <f>R219</f>
        <v>0</v>
      </c>
      <c r="S218" s="225"/>
      <c r="T218" s="227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8" t="s">
        <v>84</v>
      </c>
      <c r="AT218" s="229" t="s">
        <v>75</v>
      </c>
      <c r="AU218" s="229" t="s">
        <v>84</v>
      </c>
      <c r="AY218" s="228" t="s">
        <v>127</v>
      </c>
      <c r="BK218" s="230">
        <f>BK219</f>
        <v>0</v>
      </c>
    </row>
    <row r="219" s="2" customFormat="1" ht="16.5" customHeight="1">
      <c r="A219" s="38"/>
      <c r="B219" s="39"/>
      <c r="C219" s="203" t="s">
        <v>171</v>
      </c>
      <c r="D219" s="203" t="s">
        <v>122</v>
      </c>
      <c r="E219" s="204" t="s">
        <v>262</v>
      </c>
      <c r="F219" s="205" t="s">
        <v>263</v>
      </c>
      <c r="G219" s="206" t="s">
        <v>264</v>
      </c>
      <c r="H219" s="207">
        <v>128.96899999999999</v>
      </c>
      <c r="I219" s="208"/>
      <c r="J219" s="209">
        <f>ROUND(I219*H219,2)</f>
        <v>0</v>
      </c>
      <c r="K219" s="210"/>
      <c r="L219" s="44"/>
      <c r="M219" s="211" t="s">
        <v>1</v>
      </c>
      <c r="N219" s="212" t="s">
        <v>41</v>
      </c>
      <c r="O219" s="91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5" t="s">
        <v>126</v>
      </c>
      <c r="AT219" s="215" t="s">
        <v>122</v>
      </c>
      <c r="AU219" s="215" t="s">
        <v>86</v>
      </c>
      <c r="AY219" s="17" t="s">
        <v>127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84</v>
      </c>
      <c r="BK219" s="216">
        <f>ROUND(I219*H219,2)</f>
        <v>0</v>
      </c>
      <c r="BL219" s="17" t="s">
        <v>126</v>
      </c>
      <c r="BM219" s="215" t="s">
        <v>265</v>
      </c>
    </row>
    <row r="220" s="12" customFormat="1" ht="25.92" customHeight="1">
      <c r="A220" s="12"/>
      <c r="B220" s="217"/>
      <c r="C220" s="218"/>
      <c r="D220" s="219" t="s">
        <v>75</v>
      </c>
      <c r="E220" s="220" t="s">
        <v>266</v>
      </c>
      <c r="F220" s="220" t="s">
        <v>267</v>
      </c>
      <c r="G220" s="218"/>
      <c r="H220" s="218"/>
      <c r="I220" s="221"/>
      <c r="J220" s="222">
        <f>BK220</f>
        <v>0</v>
      </c>
      <c r="K220" s="218"/>
      <c r="L220" s="223"/>
      <c r="M220" s="224"/>
      <c r="N220" s="225"/>
      <c r="O220" s="225"/>
      <c r="P220" s="226">
        <f>P221</f>
        <v>0</v>
      </c>
      <c r="Q220" s="225"/>
      <c r="R220" s="226">
        <f>R221</f>
        <v>0</v>
      </c>
      <c r="S220" s="225"/>
      <c r="T220" s="227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8" t="s">
        <v>146</v>
      </c>
      <c r="AT220" s="229" t="s">
        <v>75</v>
      </c>
      <c r="AU220" s="229" t="s">
        <v>76</v>
      </c>
      <c r="AY220" s="228" t="s">
        <v>127</v>
      </c>
      <c r="BK220" s="230">
        <f>BK221</f>
        <v>0</v>
      </c>
    </row>
    <row r="221" s="12" customFormat="1" ht="22.8" customHeight="1">
      <c r="A221" s="12"/>
      <c r="B221" s="217"/>
      <c r="C221" s="218"/>
      <c r="D221" s="219" t="s">
        <v>75</v>
      </c>
      <c r="E221" s="231" t="s">
        <v>268</v>
      </c>
      <c r="F221" s="231" t="s">
        <v>269</v>
      </c>
      <c r="G221" s="218"/>
      <c r="H221" s="218"/>
      <c r="I221" s="221"/>
      <c r="J221" s="232">
        <f>BK221</f>
        <v>0</v>
      </c>
      <c r="K221" s="218"/>
      <c r="L221" s="223"/>
      <c r="M221" s="224"/>
      <c r="N221" s="225"/>
      <c r="O221" s="225"/>
      <c r="P221" s="226">
        <f>SUM(P222:P223)</f>
        <v>0</v>
      </c>
      <c r="Q221" s="225"/>
      <c r="R221" s="226">
        <f>SUM(R222:R223)</f>
        <v>0</v>
      </c>
      <c r="S221" s="225"/>
      <c r="T221" s="227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8" t="s">
        <v>146</v>
      </c>
      <c r="AT221" s="229" t="s">
        <v>75</v>
      </c>
      <c r="AU221" s="229" t="s">
        <v>84</v>
      </c>
      <c r="AY221" s="228" t="s">
        <v>127</v>
      </c>
      <c r="BK221" s="230">
        <f>SUM(BK222:BK223)</f>
        <v>0</v>
      </c>
    </row>
    <row r="222" s="2" customFormat="1" ht="16.5" customHeight="1">
      <c r="A222" s="38"/>
      <c r="B222" s="39"/>
      <c r="C222" s="203" t="s">
        <v>270</v>
      </c>
      <c r="D222" s="203" t="s">
        <v>122</v>
      </c>
      <c r="E222" s="204" t="s">
        <v>271</v>
      </c>
      <c r="F222" s="205" t="s">
        <v>272</v>
      </c>
      <c r="G222" s="206" t="s">
        <v>273</v>
      </c>
      <c r="H222" s="207">
        <v>1</v>
      </c>
      <c r="I222" s="208"/>
      <c r="J222" s="209">
        <f>ROUND(I222*H222,2)</f>
        <v>0</v>
      </c>
      <c r="K222" s="210"/>
      <c r="L222" s="44"/>
      <c r="M222" s="211" t="s">
        <v>1</v>
      </c>
      <c r="N222" s="212" t="s">
        <v>41</v>
      </c>
      <c r="O222" s="91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274</v>
      </c>
      <c r="AT222" s="215" t="s">
        <v>122</v>
      </c>
      <c r="AU222" s="215" t="s">
        <v>86</v>
      </c>
      <c r="AY222" s="17" t="s">
        <v>127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84</v>
      </c>
      <c r="BK222" s="216">
        <f>ROUND(I222*H222,2)</f>
        <v>0</v>
      </c>
      <c r="BL222" s="17" t="s">
        <v>274</v>
      </c>
      <c r="BM222" s="215" t="s">
        <v>275</v>
      </c>
    </row>
    <row r="223" s="2" customFormat="1">
      <c r="A223" s="38"/>
      <c r="B223" s="39"/>
      <c r="C223" s="40"/>
      <c r="D223" s="235" t="s">
        <v>276</v>
      </c>
      <c r="E223" s="40"/>
      <c r="F223" s="277" t="s">
        <v>277</v>
      </c>
      <c r="G223" s="40"/>
      <c r="H223" s="40"/>
      <c r="I223" s="278"/>
      <c r="J223" s="40"/>
      <c r="K223" s="40"/>
      <c r="L223" s="44"/>
      <c r="M223" s="279"/>
      <c r="N223" s="280"/>
      <c r="O223" s="281"/>
      <c r="P223" s="281"/>
      <c r="Q223" s="281"/>
      <c r="R223" s="281"/>
      <c r="S223" s="281"/>
      <c r="T223" s="28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276</v>
      </c>
      <c r="AU223" s="17" t="s">
        <v>86</v>
      </c>
    </row>
    <row r="224" s="2" customFormat="1" ht="6.96" customHeight="1">
      <c r="A224" s="38"/>
      <c r="B224" s="66"/>
      <c r="C224" s="67"/>
      <c r="D224" s="67"/>
      <c r="E224" s="67"/>
      <c r="F224" s="67"/>
      <c r="G224" s="67"/>
      <c r="H224" s="67"/>
      <c r="I224" s="67"/>
      <c r="J224" s="67"/>
      <c r="K224" s="67"/>
      <c r="L224" s="44"/>
      <c r="M224" s="38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</row>
  </sheetData>
  <sheetProtection sheet="1" autoFilter="0" formatColumns="0" formatRows="0" objects="1" scenarios="1" spinCount="100000" saltValue="nB55ZFyP0hMatUHSiRkC77NsX8tpwo0fx74OgBYYfek703jGYbQjZ7hrqWYD47a5g8uU3PIkBv2gwxk8P0gdkA==" hashValue="A9uQ+dNBCRe5yqmPpP4auHgjS+1Rwmivs2rENeLk37nchiSAvI0tdhauERZvcX3JXVDOxhVoAlTl0xe18jhjhQ==" algorithmName="SHA-512" password="CC35"/>
  <autoFilter ref="C120:K22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DVT Týnečka a DVT Beroňka - těžba sedimentu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278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10. 4. 2024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70890013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Povodí Moravy, s.p.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CZ70890013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ROUND((SUM(BE119:BE173)),  2)</f>
        <v>0</v>
      </c>
      <c r="G33" s="38"/>
      <c r="H33" s="38"/>
      <c r="I33" s="155">
        <v>0.20999999999999999</v>
      </c>
      <c r="J33" s="154">
        <f>ROUND(((SUM(BE119:BE173))*I33),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ROUND((SUM(BF119:BF173)),  2)</f>
        <v>0</v>
      </c>
      <c r="G34" s="38"/>
      <c r="H34" s="38"/>
      <c r="I34" s="155">
        <v>0.12</v>
      </c>
      <c r="J34" s="154">
        <f>ROUND(((SUM(BF119:BF173))*I34),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ROUND((SUM(BG119:BG173)),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ROUND((SUM(BH119:BH173)),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ROUND((SUM(BI119:BI173)),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DVT Týnečka a DVT Beroňka - těžba sedimentu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SO.2. - Odtěžení sedimentu Beroňka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10. 4. 2024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106</v>
      </c>
      <c r="E99" s="188"/>
      <c r="F99" s="188"/>
      <c r="G99" s="188"/>
      <c r="H99" s="188"/>
      <c r="I99" s="188"/>
      <c r="J99" s="189">
        <f>J172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109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DVT Týnečka a DVT Beroňka - těžba sedimentu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SO.2. - Odtěžení sedimentu Beroňka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10. 4. 2024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Povodí Moravy, s.p.</v>
      </c>
      <c r="G115" s="40"/>
      <c r="H115" s="40"/>
      <c r="I115" s="32" t="s">
        <v>32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30</v>
      </c>
      <c r="D116" s="40"/>
      <c r="E116" s="40"/>
      <c r="F116" s="27" t="str">
        <f>IF(E18="","",E18)</f>
        <v>Vyplň údaj</v>
      </c>
      <c r="G116" s="40"/>
      <c r="H116" s="40"/>
      <c r="I116" s="32" t="s">
        <v>34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110</v>
      </c>
      <c r="D118" s="194" t="s">
        <v>61</v>
      </c>
      <c r="E118" s="194" t="s">
        <v>57</v>
      </c>
      <c r="F118" s="194" t="s">
        <v>58</v>
      </c>
      <c r="G118" s="194" t="s">
        <v>111</v>
      </c>
      <c r="H118" s="194" t="s">
        <v>112</v>
      </c>
      <c r="I118" s="194" t="s">
        <v>113</v>
      </c>
      <c r="J118" s="195" t="s">
        <v>101</v>
      </c>
      <c r="K118" s="196" t="s">
        <v>114</v>
      </c>
      <c r="L118" s="197"/>
      <c r="M118" s="100" t="s">
        <v>1</v>
      </c>
      <c r="N118" s="101" t="s">
        <v>40</v>
      </c>
      <c r="O118" s="101" t="s">
        <v>115</v>
      </c>
      <c r="P118" s="101" t="s">
        <v>116</v>
      </c>
      <c r="Q118" s="101" t="s">
        <v>117</v>
      </c>
      <c r="R118" s="101" t="s">
        <v>118</v>
      </c>
      <c r="S118" s="101" t="s">
        <v>119</v>
      </c>
      <c r="T118" s="102" t="s">
        <v>120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121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</f>
        <v>0</v>
      </c>
      <c r="Q119" s="104"/>
      <c r="R119" s="200">
        <f>R120</f>
        <v>0</v>
      </c>
      <c r="S119" s="104"/>
      <c r="T119" s="201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103</v>
      </c>
      <c r="BK119" s="202">
        <f>BK120</f>
        <v>0</v>
      </c>
    </row>
    <row r="120" s="12" customFormat="1" ht="25.92" customHeight="1">
      <c r="A120" s="12"/>
      <c r="B120" s="217"/>
      <c r="C120" s="218"/>
      <c r="D120" s="219" t="s">
        <v>75</v>
      </c>
      <c r="E120" s="220" t="s">
        <v>128</v>
      </c>
      <c r="F120" s="220" t="s">
        <v>129</v>
      </c>
      <c r="G120" s="218"/>
      <c r="H120" s="218"/>
      <c r="I120" s="221"/>
      <c r="J120" s="222">
        <f>BK120</f>
        <v>0</v>
      </c>
      <c r="K120" s="218"/>
      <c r="L120" s="223"/>
      <c r="M120" s="224"/>
      <c r="N120" s="225"/>
      <c r="O120" s="225"/>
      <c r="P120" s="226">
        <f>P121+P172</f>
        <v>0</v>
      </c>
      <c r="Q120" s="225"/>
      <c r="R120" s="226">
        <f>R121+R172</f>
        <v>0</v>
      </c>
      <c r="S120" s="225"/>
      <c r="T120" s="227">
        <f>T121+T172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8" t="s">
        <v>84</v>
      </c>
      <c r="AT120" s="229" t="s">
        <v>75</v>
      </c>
      <c r="AU120" s="229" t="s">
        <v>76</v>
      </c>
      <c r="AY120" s="228" t="s">
        <v>127</v>
      </c>
      <c r="BK120" s="230">
        <f>BK121+BK172</f>
        <v>0</v>
      </c>
    </row>
    <row r="121" s="12" customFormat="1" ht="22.8" customHeight="1">
      <c r="A121" s="12"/>
      <c r="B121" s="217"/>
      <c r="C121" s="218"/>
      <c r="D121" s="219" t="s">
        <v>75</v>
      </c>
      <c r="E121" s="231" t="s">
        <v>84</v>
      </c>
      <c r="F121" s="231" t="s">
        <v>130</v>
      </c>
      <c r="G121" s="218"/>
      <c r="H121" s="218"/>
      <c r="I121" s="221"/>
      <c r="J121" s="232">
        <f>BK121</f>
        <v>0</v>
      </c>
      <c r="K121" s="218"/>
      <c r="L121" s="223"/>
      <c r="M121" s="224"/>
      <c r="N121" s="225"/>
      <c r="O121" s="225"/>
      <c r="P121" s="226">
        <f>SUM(P122:P171)</f>
        <v>0</v>
      </c>
      <c r="Q121" s="225"/>
      <c r="R121" s="226">
        <f>SUM(R122:R171)</f>
        <v>0</v>
      </c>
      <c r="S121" s="225"/>
      <c r="T121" s="227">
        <f>SUM(T122:T171)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8" t="s">
        <v>84</v>
      </c>
      <c r="AT121" s="229" t="s">
        <v>75</v>
      </c>
      <c r="AU121" s="229" t="s">
        <v>84</v>
      </c>
      <c r="AY121" s="228" t="s">
        <v>127</v>
      </c>
      <c r="BK121" s="230">
        <f>SUM(BK122:BK171)</f>
        <v>0</v>
      </c>
    </row>
    <row r="122" s="2" customFormat="1" ht="33" customHeight="1">
      <c r="A122" s="38"/>
      <c r="B122" s="39"/>
      <c r="C122" s="203" t="s">
        <v>84</v>
      </c>
      <c r="D122" s="203" t="s">
        <v>122</v>
      </c>
      <c r="E122" s="204" t="s">
        <v>279</v>
      </c>
      <c r="F122" s="205" t="s">
        <v>280</v>
      </c>
      <c r="G122" s="206" t="s">
        <v>180</v>
      </c>
      <c r="H122" s="207">
        <v>276</v>
      </c>
      <c r="I122" s="208"/>
      <c r="J122" s="209">
        <f>ROUND(I122*H122,2)</f>
        <v>0</v>
      </c>
      <c r="K122" s="210"/>
      <c r="L122" s="44"/>
      <c r="M122" s="211" t="s">
        <v>1</v>
      </c>
      <c r="N122" s="212" t="s">
        <v>41</v>
      </c>
      <c r="O122" s="91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126</v>
      </c>
      <c r="AT122" s="215" t="s">
        <v>122</v>
      </c>
      <c r="AU122" s="215" t="s">
        <v>86</v>
      </c>
      <c r="AY122" s="17" t="s">
        <v>127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84</v>
      </c>
      <c r="BK122" s="216">
        <f>ROUND(I122*H122,2)</f>
        <v>0</v>
      </c>
      <c r="BL122" s="17" t="s">
        <v>126</v>
      </c>
      <c r="BM122" s="215" t="s">
        <v>126</v>
      </c>
    </row>
    <row r="123" s="2" customFormat="1">
      <c r="A123" s="38"/>
      <c r="B123" s="39"/>
      <c r="C123" s="40"/>
      <c r="D123" s="235" t="s">
        <v>276</v>
      </c>
      <c r="E123" s="40"/>
      <c r="F123" s="277" t="s">
        <v>281</v>
      </c>
      <c r="G123" s="40"/>
      <c r="H123" s="40"/>
      <c r="I123" s="278"/>
      <c r="J123" s="40"/>
      <c r="K123" s="40"/>
      <c r="L123" s="44"/>
      <c r="M123" s="283"/>
      <c r="N123" s="284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276</v>
      </c>
      <c r="AU123" s="17" t="s">
        <v>86</v>
      </c>
    </row>
    <row r="124" s="13" customFormat="1">
      <c r="A124" s="13"/>
      <c r="B124" s="233"/>
      <c r="C124" s="234"/>
      <c r="D124" s="235" t="s">
        <v>135</v>
      </c>
      <c r="E124" s="236" t="s">
        <v>1</v>
      </c>
      <c r="F124" s="237" t="s">
        <v>282</v>
      </c>
      <c r="G124" s="234"/>
      <c r="H124" s="236" t="s">
        <v>1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135</v>
      </c>
      <c r="AU124" s="243" t="s">
        <v>86</v>
      </c>
      <c r="AV124" s="13" t="s">
        <v>84</v>
      </c>
      <c r="AW124" s="13" t="s">
        <v>33</v>
      </c>
      <c r="AX124" s="13" t="s">
        <v>76</v>
      </c>
      <c r="AY124" s="243" t="s">
        <v>127</v>
      </c>
    </row>
    <row r="125" s="13" customFormat="1">
      <c r="A125" s="13"/>
      <c r="B125" s="233"/>
      <c r="C125" s="234"/>
      <c r="D125" s="235" t="s">
        <v>135</v>
      </c>
      <c r="E125" s="236" t="s">
        <v>1</v>
      </c>
      <c r="F125" s="237" t="s">
        <v>283</v>
      </c>
      <c r="G125" s="234"/>
      <c r="H125" s="236" t="s">
        <v>1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135</v>
      </c>
      <c r="AU125" s="243" t="s">
        <v>86</v>
      </c>
      <c r="AV125" s="13" t="s">
        <v>84</v>
      </c>
      <c r="AW125" s="13" t="s">
        <v>33</v>
      </c>
      <c r="AX125" s="13" t="s">
        <v>76</v>
      </c>
      <c r="AY125" s="243" t="s">
        <v>127</v>
      </c>
    </row>
    <row r="126" s="14" customFormat="1">
      <c r="A126" s="14"/>
      <c r="B126" s="244"/>
      <c r="C126" s="245"/>
      <c r="D126" s="235" t="s">
        <v>135</v>
      </c>
      <c r="E126" s="246" t="s">
        <v>1</v>
      </c>
      <c r="F126" s="247" t="s">
        <v>284</v>
      </c>
      <c r="G126" s="245"/>
      <c r="H126" s="248">
        <v>276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135</v>
      </c>
      <c r="AU126" s="254" t="s">
        <v>86</v>
      </c>
      <c r="AV126" s="14" t="s">
        <v>86</v>
      </c>
      <c r="AW126" s="14" t="s">
        <v>33</v>
      </c>
      <c r="AX126" s="14" t="s">
        <v>76</v>
      </c>
      <c r="AY126" s="254" t="s">
        <v>127</v>
      </c>
    </row>
    <row r="127" s="15" customFormat="1">
      <c r="A127" s="15"/>
      <c r="B127" s="255"/>
      <c r="C127" s="256"/>
      <c r="D127" s="235" t="s">
        <v>135</v>
      </c>
      <c r="E127" s="257" t="s">
        <v>1</v>
      </c>
      <c r="F127" s="258" t="s">
        <v>199</v>
      </c>
      <c r="G127" s="256"/>
      <c r="H127" s="259">
        <v>276</v>
      </c>
      <c r="I127" s="260"/>
      <c r="J127" s="256"/>
      <c r="K127" s="256"/>
      <c r="L127" s="261"/>
      <c r="M127" s="262"/>
      <c r="N127" s="263"/>
      <c r="O127" s="263"/>
      <c r="P127" s="263"/>
      <c r="Q127" s="263"/>
      <c r="R127" s="263"/>
      <c r="S127" s="263"/>
      <c r="T127" s="264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5" t="s">
        <v>135</v>
      </c>
      <c r="AU127" s="265" t="s">
        <v>86</v>
      </c>
      <c r="AV127" s="15" t="s">
        <v>126</v>
      </c>
      <c r="AW127" s="15" t="s">
        <v>33</v>
      </c>
      <c r="AX127" s="15" t="s">
        <v>84</v>
      </c>
      <c r="AY127" s="265" t="s">
        <v>127</v>
      </c>
    </row>
    <row r="128" s="2" customFormat="1" ht="33" customHeight="1">
      <c r="A128" s="38"/>
      <c r="B128" s="39"/>
      <c r="C128" s="203" t="s">
        <v>86</v>
      </c>
      <c r="D128" s="203" t="s">
        <v>122</v>
      </c>
      <c r="E128" s="204" t="s">
        <v>206</v>
      </c>
      <c r="F128" s="205" t="s">
        <v>207</v>
      </c>
      <c r="G128" s="206" t="s">
        <v>180</v>
      </c>
      <c r="H128" s="207">
        <v>94</v>
      </c>
      <c r="I128" s="208"/>
      <c r="J128" s="209">
        <f>ROUND(I128*H128,2)</f>
        <v>0</v>
      </c>
      <c r="K128" s="210"/>
      <c r="L128" s="44"/>
      <c r="M128" s="211" t="s">
        <v>1</v>
      </c>
      <c r="N128" s="212" t="s">
        <v>41</v>
      </c>
      <c r="O128" s="91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126</v>
      </c>
      <c r="AT128" s="215" t="s">
        <v>122</v>
      </c>
      <c r="AU128" s="215" t="s">
        <v>86</v>
      </c>
      <c r="AY128" s="17" t="s">
        <v>127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84</v>
      </c>
      <c r="BK128" s="216">
        <f>ROUND(I128*H128,2)</f>
        <v>0</v>
      </c>
      <c r="BL128" s="17" t="s">
        <v>126</v>
      </c>
      <c r="BM128" s="215" t="s">
        <v>134</v>
      </c>
    </row>
    <row r="129" s="13" customFormat="1">
      <c r="A129" s="13"/>
      <c r="B129" s="233"/>
      <c r="C129" s="234"/>
      <c r="D129" s="235" t="s">
        <v>135</v>
      </c>
      <c r="E129" s="236" t="s">
        <v>1</v>
      </c>
      <c r="F129" s="237" t="s">
        <v>136</v>
      </c>
      <c r="G129" s="234"/>
      <c r="H129" s="236" t="s">
        <v>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135</v>
      </c>
      <c r="AU129" s="243" t="s">
        <v>86</v>
      </c>
      <c r="AV129" s="13" t="s">
        <v>84</v>
      </c>
      <c r="AW129" s="13" t="s">
        <v>33</v>
      </c>
      <c r="AX129" s="13" t="s">
        <v>76</v>
      </c>
      <c r="AY129" s="243" t="s">
        <v>127</v>
      </c>
    </row>
    <row r="130" s="13" customFormat="1">
      <c r="A130" s="13"/>
      <c r="B130" s="233"/>
      <c r="C130" s="234"/>
      <c r="D130" s="235" t="s">
        <v>135</v>
      </c>
      <c r="E130" s="236" t="s">
        <v>1</v>
      </c>
      <c r="F130" s="237" t="s">
        <v>209</v>
      </c>
      <c r="G130" s="234"/>
      <c r="H130" s="236" t="s">
        <v>1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135</v>
      </c>
      <c r="AU130" s="243" t="s">
        <v>86</v>
      </c>
      <c r="AV130" s="13" t="s">
        <v>84</v>
      </c>
      <c r="AW130" s="13" t="s">
        <v>33</v>
      </c>
      <c r="AX130" s="13" t="s">
        <v>76</v>
      </c>
      <c r="AY130" s="243" t="s">
        <v>127</v>
      </c>
    </row>
    <row r="131" s="14" customFormat="1">
      <c r="A131" s="14"/>
      <c r="B131" s="244"/>
      <c r="C131" s="245"/>
      <c r="D131" s="235" t="s">
        <v>135</v>
      </c>
      <c r="E131" s="246" t="s">
        <v>1</v>
      </c>
      <c r="F131" s="247" t="s">
        <v>285</v>
      </c>
      <c r="G131" s="245"/>
      <c r="H131" s="248">
        <v>94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135</v>
      </c>
      <c r="AU131" s="254" t="s">
        <v>86</v>
      </c>
      <c r="AV131" s="14" t="s">
        <v>86</v>
      </c>
      <c r="AW131" s="14" t="s">
        <v>33</v>
      </c>
      <c r="AX131" s="14" t="s">
        <v>76</v>
      </c>
      <c r="AY131" s="254" t="s">
        <v>127</v>
      </c>
    </row>
    <row r="132" s="15" customFormat="1">
      <c r="A132" s="15"/>
      <c r="B132" s="255"/>
      <c r="C132" s="256"/>
      <c r="D132" s="235" t="s">
        <v>135</v>
      </c>
      <c r="E132" s="257" t="s">
        <v>1</v>
      </c>
      <c r="F132" s="258" t="s">
        <v>199</v>
      </c>
      <c r="G132" s="256"/>
      <c r="H132" s="259">
        <v>94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5" t="s">
        <v>135</v>
      </c>
      <c r="AU132" s="265" t="s">
        <v>86</v>
      </c>
      <c r="AV132" s="15" t="s">
        <v>126</v>
      </c>
      <c r="AW132" s="15" t="s">
        <v>33</v>
      </c>
      <c r="AX132" s="15" t="s">
        <v>84</v>
      </c>
      <c r="AY132" s="265" t="s">
        <v>127</v>
      </c>
    </row>
    <row r="133" s="2" customFormat="1" ht="24.15" customHeight="1">
      <c r="A133" s="38"/>
      <c r="B133" s="39"/>
      <c r="C133" s="203" t="s">
        <v>139</v>
      </c>
      <c r="D133" s="203" t="s">
        <v>122</v>
      </c>
      <c r="E133" s="204" t="s">
        <v>211</v>
      </c>
      <c r="F133" s="205" t="s">
        <v>212</v>
      </c>
      <c r="G133" s="206" t="s">
        <v>180</v>
      </c>
      <c r="H133" s="207">
        <v>276</v>
      </c>
      <c r="I133" s="208"/>
      <c r="J133" s="209">
        <f>ROUND(I133*H133,2)</f>
        <v>0</v>
      </c>
      <c r="K133" s="210"/>
      <c r="L133" s="44"/>
      <c r="M133" s="211" t="s">
        <v>1</v>
      </c>
      <c r="N133" s="212" t="s">
        <v>41</v>
      </c>
      <c r="O133" s="91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126</v>
      </c>
      <c r="AT133" s="215" t="s">
        <v>122</v>
      </c>
      <c r="AU133" s="215" t="s">
        <v>86</v>
      </c>
      <c r="AY133" s="17" t="s">
        <v>127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84</v>
      </c>
      <c r="BK133" s="216">
        <f>ROUND(I133*H133,2)</f>
        <v>0</v>
      </c>
      <c r="BL133" s="17" t="s">
        <v>126</v>
      </c>
      <c r="BM133" s="215" t="s">
        <v>158</v>
      </c>
    </row>
    <row r="134" s="13" customFormat="1">
      <c r="A134" s="13"/>
      <c r="B134" s="233"/>
      <c r="C134" s="234"/>
      <c r="D134" s="235" t="s">
        <v>135</v>
      </c>
      <c r="E134" s="236" t="s">
        <v>1</v>
      </c>
      <c r="F134" s="237" t="s">
        <v>214</v>
      </c>
      <c r="G134" s="234"/>
      <c r="H134" s="236" t="s">
        <v>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135</v>
      </c>
      <c r="AU134" s="243" t="s">
        <v>86</v>
      </c>
      <c r="AV134" s="13" t="s">
        <v>84</v>
      </c>
      <c r="AW134" s="13" t="s">
        <v>33</v>
      </c>
      <c r="AX134" s="13" t="s">
        <v>76</v>
      </c>
      <c r="AY134" s="243" t="s">
        <v>127</v>
      </c>
    </row>
    <row r="135" s="14" customFormat="1">
      <c r="A135" s="14"/>
      <c r="B135" s="244"/>
      <c r="C135" s="245"/>
      <c r="D135" s="235" t="s">
        <v>135</v>
      </c>
      <c r="E135" s="246" t="s">
        <v>1</v>
      </c>
      <c r="F135" s="247" t="s">
        <v>286</v>
      </c>
      <c r="G135" s="245"/>
      <c r="H135" s="248">
        <v>94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135</v>
      </c>
      <c r="AU135" s="254" t="s">
        <v>86</v>
      </c>
      <c r="AV135" s="14" t="s">
        <v>86</v>
      </c>
      <c r="AW135" s="14" t="s">
        <v>33</v>
      </c>
      <c r="AX135" s="14" t="s">
        <v>76</v>
      </c>
      <c r="AY135" s="254" t="s">
        <v>127</v>
      </c>
    </row>
    <row r="136" s="14" customFormat="1">
      <c r="A136" s="14"/>
      <c r="B136" s="244"/>
      <c r="C136" s="245"/>
      <c r="D136" s="235" t="s">
        <v>135</v>
      </c>
      <c r="E136" s="246" t="s">
        <v>1</v>
      </c>
      <c r="F136" s="247" t="s">
        <v>287</v>
      </c>
      <c r="G136" s="245"/>
      <c r="H136" s="248">
        <v>182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135</v>
      </c>
      <c r="AU136" s="254" t="s">
        <v>86</v>
      </c>
      <c r="AV136" s="14" t="s">
        <v>86</v>
      </c>
      <c r="AW136" s="14" t="s">
        <v>33</v>
      </c>
      <c r="AX136" s="14" t="s">
        <v>76</v>
      </c>
      <c r="AY136" s="254" t="s">
        <v>127</v>
      </c>
    </row>
    <row r="137" s="15" customFormat="1">
      <c r="A137" s="15"/>
      <c r="B137" s="255"/>
      <c r="C137" s="256"/>
      <c r="D137" s="235" t="s">
        <v>135</v>
      </c>
      <c r="E137" s="257" t="s">
        <v>1</v>
      </c>
      <c r="F137" s="258" t="s">
        <v>199</v>
      </c>
      <c r="G137" s="256"/>
      <c r="H137" s="259">
        <v>276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5" t="s">
        <v>135</v>
      </c>
      <c r="AU137" s="265" t="s">
        <v>86</v>
      </c>
      <c r="AV137" s="15" t="s">
        <v>126</v>
      </c>
      <c r="AW137" s="15" t="s">
        <v>33</v>
      </c>
      <c r="AX137" s="15" t="s">
        <v>84</v>
      </c>
      <c r="AY137" s="265" t="s">
        <v>127</v>
      </c>
    </row>
    <row r="138" s="2" customFormat="1" ht="33" customHeight="1">
      <c r="A138" s="38"/>
      <c r="B138" s="39"/>
      <c r="C138" s="203" t="s">
        <v>126</v>
      </c>
      <c r="D138" s="203" t="s">
        <v>122</v>
      </c>
      <c r="E138" s="204" t="s">
        <v>218</v>
      </c>
      <c r="F138" s="205" t="s">
        <v>219</v>
      </c>
      <c r="G138" s="206" t="s">
        <v>180</v>
      </c>
      <c r="H138" s="207">
        <v>94</v>
      </c>
      <c r="I138" s="208"/>
      <c r="J138" s="209">
        <f>ROUND(I138*H138,2)</f>
        <v>0</v>
      </c>
      <c r="K138" s="210"/>
      <c r="L138" s="44"/>
      <c r="M138" s="211" t="s">
        <v>1</v>
      </c>
      <c r="N138" s="212" t="s">
        <v>41</v>
      </c>
      <c r="O138" s="91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126</v>
      </c>
      <c r="AT138" s="215" t="s">
        <v>122</v>
      </c>
      <c r="AU138" s="215" t="s">
        <v>86</v>
      </c>
      <c r="AY138" s="17" t="s">
        <v>127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84</v>
      </c>
      <c r="BK138" s="216">
        <f>ROUND(I138*H138,2)</f>
        <v>0</v>
      </c>
      <c r="BL138" s="17" t="s">
        <v>126</v>
      </c>
      <c r="BM138" s="215" t="s">
        <v>142</v>
      </c>
    </row>
    <row r="139" s="13" customFormat="1">
      <c r="A139" s="13"/>
      <c r="B139" s="233"/>
      <c r="C139" s="234"/>
      <c r="D139" s="235" t="s">
        <v>135</v>
      </c>
      <c r="E139" s="236" t="s">
        <v>1</v>
      </c>
      <c r="F139" s="237" t="s">
        <v>197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135</v>
      </c>
      <c r="AU139" s="243" t="s">
        <v>86</v>
      </c>
      <c r="AV139" s="13" t="s">
        <v>84</v>
      </c>
      <c r="AW139" s="13" t="s">
        <v>33</v>
      </c>
      <c r="AX139" s="13" t="s">
        <v>76</v>
      </c>
      <c r="AY139" s="243" t="s">
        <v>127</v>
      </c>
    </row>
    <row r="140" s="14" customFormat="1">
      <c r="A140" s="14"/>
      <c r="B140" s="244"/>
      <c r="C140" s="245"/>
      <c r="D140" s="235" t="s">
        <v>135</v>
      </c>
      <c r="E140" s="246" t="s">
        <v>1</v>
      </c>
      <c r="F140" s="247" t="s">
        <v>288</v>
      </c>
      <c r="G140" s="245"/>
      <c r="H140" s="248">
        <v>94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135</v>
      </c>
      <c r="AU140" s="254" t="s">
        <v>86</v>
      </c>
      <c r="AV140" s="14" t="s">
        <v>86</v>
      </c>
      <c r="AW140" s="14" t="s">
        <v>33</v>
      </c>
      <c r="AX140" s="14" t="s">
        <v>76</v>
      </c>
      <c r="AY140" s="254" t="s">
        <v>127</v>
      </c>
    </row>
    <row r="141" s="15" customFormat="1">
      <c r="A141" s="15"/>
      <c r="B141" s="255"/>
      <c r="C141" s="256"/>
      <c r="D141" s="235" t="s">
        <v>135</v>
      </c>
      <c r="E141" s="257" t="s">
        <v>1</v>
      </c>
      <c r="F141" s="258" t="s">
        <v>199</v>
      </c>
      <c r="G141" s="256"/>
      <c r="H141" s="259">
        <v>94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5" t="s">
        <v>135</v>
      </c>
      <c r="AU141" s="265" t="s">
        <v>86</v>
      </c>
      <c r="AV141" s="15" t="s">
        <v>126</v>
      </c>
      <c r="AW141" s="15" t="s">
        <v>33</v>
      </c>
      <c r="AX141" s="15" t="s">
        <v>84</v>
      </c>
      <c r="AY141" s="265" t="s">
        <v>127</v>
      </c>
    </row>
    <row r="142" s="2" customFormat="1" ht="37.8" customHeight="1">
      <c r="A142" s="38"/>
      <c r="B142" s="39"/>
      <c r="C142" s="203" t="s">
        <v>146</v>
      </c>
      <c r="D142" s="203" t="s">
        <v>122</v>
      </c>
      <c r="E142" s="204" t="s">
        <v>222</v>
      </c>
      <c r="F142" s="205" t="s">
        <v>223</v>
      </c>
      <c r="G142" s="206" t="s">
        <v>180</v>
      </c>
      <c r="H142" s="207">
        <v>94</v>
      </c>
      <c r="I142" s="208"/>
      <c r="J142" s="209">
        <f>ROUND(I142*H142,2)</f>
        <v>0</v>
      </c>
      <c r="K142" s="210"/>
      <c r="L142" s="44"/>
      <c r="M142" s="211" t="s">
        <v>1</v>
      </c>
      <c r="N142" s="212" t="s">
        <v>41</v>
      </c>
      <c r="O142" s="91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126</v>
      </c>
      <c r="AT142" s="215" t="s">
        <v>122</v>
      </c>
      <c r="AU142" s="215" t="s">
        <v>86</v>
      </c>
      <c r="AY142" s="17" t="s">
        <v>127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84</v>
      </c>
      <c r="BK142" s="216">
        <f>ROUND(I142*H142,2)</f>
        <v>0</v>
      </c>
      <c r="BL142" s="17" t="s">
        <v>126</v>
      </c>
      <c r="BM142" s="215" t="s">
        <v>8</v>
      </c>
    </row>
    <row r="143" s="13" customFormat="1">
      <c r="A143" s="13"/>
      <c r="B143" s="233"/>
      <c r="C143" s="234"/>
      <c r="D143" s="235" t="s">
        <v>135</v>
      </c>
      <c r="E143" s="236" t="s">
        <v>1</v>
      </c>
      <c r="F143" s="237" t="s">
        <v>197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135</v>
      </c>
      <c r="AU143" s="243" t="s">
        <v>86</v>
      </c>
      <c r="AV143" s="13" t="s">
        <v>84</v>
      </c>
      <c r="AW143" s="13" t="s">
        <v>33</v>
      </c>
      <c r="AX143" s="13" t="s">
        <v>76</v>
      </c>
      <c r="AY143" s="243" t="s">
        <v>127</v>
      </c>
    </row>
    <row r="144" s="13" customFormat="1">
      <c r="A144" s="13"/>
      <c r="B144" s="233"/>
      <c r="C144" s="234"/>
      <c r="D144" s="235" t="s">
        <v>135</v>
      </c>
      <c r="E144" s="236" t="s">
        <v>1</v>
      </c>
      <c r="F144" s="237" t="s">
        <v>225</v>
      </c>
      <c r="G144" s="234"/>
      <c r="H144" s="236" t="s">
        <v>1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135</v>
      </c>
      <c r="AU144" s="243" t="s">
        <v>86</v>
      </c>
      <c r="AV144" s="13" t="s">
        <v>84</v>
      </c>
      <c r="AW144" s="13" t="s">
        <v>33</v>
      </c>
      <c r="AX144" s="13" t="s">
        <v>76</v>
      </c>
      <c r="AY144" s="243" t="s">
        <v>127</v>
      </c>
    </row>
    <row r="145" s="14" customFormat="1">
      <c r="A145" s="14"/>
      <c r="B145" s="244"/>
      <c r="C145" s="245"/>
      <c r="D145" s="235" t="s">
        <v>135</v>
      </c>
      <c r="E145" s="246" t="s">
        <v>1</v>
      </c>
      <c r="F145" s="247" t="s">
        <v>289</v>
      </c>
      <c r="G145" s="245"/>
      <c r="H145" s="248">
        <v>94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135</v>
      </c>
      <c r="AU145" s="254" t="s">
        <v>86</v>
      </c>
      <c r="AV145" s="14" t="s">
        <v>86</v>
      </c>
      <c r="AW145" s="14" t="s">
        <v>33</v>
      </c>
      <c r="AX145" s="14" t="s">
        <v>76</v>
      </c>
      <c r="AY145" s="254" t="s">
        <v>127</v>
      </c>
    </row>
    <row r="146" s="15" customFormat="1">
      <c r="A146" s="15"/>
      <c r="B146" s="255"/>
      <c r="C146" s="256"/>
      <c r="D146" s="235" t="s">
        <v>135</v>
      </c>
      <c r="E146" s="257" t="s">
        <v>1</v>
      </c>
      <c r="F146" s="258" t="s">
        <v>199</v>
      </c>
      <c r="G146" s="256"/>
      <c r="H146" s="259">
        <v>94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5" t="s">
        <v>135</v>
      </c>
      <c r="AU146" s="265" t="s">
        <v>86</v>
      </c>
      <c r="AV146" s="15" t="s">
        <v>126</v>
      </c>
      <c r="AW146" s="15" t="s">
        <v>33</v>
      </c>
      <c r="AX146" s="15" t="s">
        <v>84</v>
      </c>
      <c r="AY146" s="265" t="s">
        <v>127</v>
      </c>
    </row>
    <row r="147" s="2" customFormat="1" ht="24.15" customHeight="1">
      <c r="A147" s="38"/>
      <c r="B147" s="39"/>
      <c r="C147" s="203" t="s">
        <v>134</v>
      </c>
      <c r="D147" s="203" t="s">
        <v>122</v>
      </c>
      <c r="E147" s="204" t="s">
        <v>227</v>
      </c>
      <c r="F147" s="205" t="s">
        <v>228</v>
      </c>
      <c r="G147" s="206" t="s">
        <v>180</v>
      </c>
      <c r="H147" s="207">
        <v>94</v>
      </c>
      <c r="I147" s="208"/>
      <c r="J147" s="209">
        <f>ROUND(I147*H147,2)</f>
        <v>0</v>
      </c>
      <c r="K147" s="210"/>
      <c r="L147" s="44"/>
      <c r="M147" s="211" t="s">
        <v>1</v>
      </c>
      <c r="N147" s="212" t="s">
        <v>41</v>
      </c>
      <c r="O147" s="91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126</v>
      </c>
      <c r="AT147" s="215" t="s">
        <v>122</v>
      </c>
      <c r="AU147" s="215" t="s">
        <v>86</v>
      </c>
      <c r="AY147" s="17" t="s">
        <v>127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84</v>
      </c>
      <c r="BK147" s="216">
        <f>ROUND(I147*H147,2)</f>
        <v>0</v>
      </c>
      <c r="BL147" s="17" t="s">
        <v>126</v>
      </c>
      <c r="BM147" s="215" t="s">
        <v>145</v>
      </c>
    </row>
    <row r="148" s="13" customFormat="1">
      <c r="A148" s="13"/>
      <c r="B148" s="233"/>
      <c r="C148" s="234"/>
      <c r="D148" s="235" t="s">
        <v>135</v>
      </c>
      <c r="E148" s="236" t="s">
        <v>1</v>
      </c>
      <c r="F148" s="237" t="s">
        <v>191</v>
      </c>
      <c r="G148" s="234"/>
      <c r="H148" s="236" t="s">
        <v>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135</v>
      </c>
      <c r="AU148" s="243" t="s">
        <v>86</v>
      </c>
      <c r="AV148" s="13" t="s">
        <v>84</v>
      </c>
      <c r="AW148" s="13" t="s">
        <v>33</v>
      </c>
      <c r="AX148" s="13" t="s">
        <v>76</v>
      </c>
      <c r="AY148" s="243" t="s">
        <v>127</v>
      </c>
    </row>
    <row r="149" s="13" customFormat="1">
      <c r="A149" s="13"/>
      <c r="B149" s="233"/>
      <c r="C149" s="234"/>
      <c r="D149" s="235" t="s">
        <v>135</v>
      </c>
      <c r="E149" s="236" t="s">
        <v>1</v>
      </c>
      <c r="F149" s="237" t="s">
        <v>230</v>
      </c>
      <c r="G149" s="234"/>
      <c r="H149" s="236" t="s">
        <v>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135</v>
      </c>
      <c r="AU149" s="243" t="s">
        <v>86</v>
      </c>
      <c r="AV149" s="13" t="s">
        <v>84</v>
      </c>
      <c r="AW149" s="13" t="s">
        <v>33</v>
      </c>
      <c r="AX149" s="13" t="s">
        <v>76</v>
      </c>
      <c r="AY149" s="243" t="s">
        <v>127</v>
      </c>
    </row>
    <row r="150" s="14" customFormat="1">
      <c r="A150" s="14"/>
      <c r="B150" s="244"/>
      <c r="C150" s="245"/>
      <c r="D150" s="235" t="s">
        <v>135</v>
      </c>
      <c r="E150" s="246" t="s">
        <v>1</v>
      </c>
      <c r="F150" s="247" t="s">
        <v>290</v>
      </c>
      <c r="G150" s="245"/>
      <c r="H150" s="248">
        <v>94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135</v>
      </c>
      <c r="AU150" s="254" t="s">
        <v>86</v>
      </c>
      <c r="AV150" s="14" t="s">
        <v>86</v>
      </c>
      <c r="AW150" s="14" t="s">
        <v>33</v>
      </c>
      <c r="AX150" s="14" t="s">
        <v>76</v>
      </c>
      <c r="AY150" s="254" t="s">
        <v>127</v>
      </c>
    </row>
    <row r="151" s="15" customFormat="1">
      <c r="A151" s="15"/>
      <c r="B151" s="255"/>
      <c r="C151" s="256"/>
      <c r="D151" s="235" t="s">
        <v>135</v>
      </c>
      <c r="E151" s="257" t="s">
        <v>1</v>
      </c>
      <c r="F151" s="258" t="s">
        <v>199</v>
      </c>
      <c r="G151" s="256"/>
      <c r="H151" s="259">
        <v>94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5" t="s">
        <v>135</v>
      </c>
      <c r="AU151" s="265" t="s">
        <v>86</v>
      </c>
      <c r="AV151" s="15" t="s">
        <v>126</v>
      </c>
      <c r="AW151" s="15" t="s">
        <v>33</v>
      </c>
      <c r="AX151" s="15" t="s">
        <v>84</v>
      </c>
      <c r="AY151" s="265" t="s">
        <v>127</v>
      </c>
    </row>
    <row r="152" s="2" customFormat="1" ht="24.15" customHeight="1">
      <c r="A152" s="38"/>
      <c r="B152" s="39"/>
      <c r="C152" s="203" t="s">
        <v>154</v>
      </c>
      <c r="D152" s="203" t="s">
        <v>122</v>
      </c>
      <c r="E152" s="204" t="s">
        <v>232</v>
      </c>
      <c r="F152" s="205" t="s">
        <v>233</v>
      </c>
      <c r="G152" s="206" t="s">
        <v>180</v>
      </c>
      <c r="H152" s="207">
        <v>3.8799999999999999</v>
      </c>
      <c r="I152" s="208"/>
      <c r="J152" s="209">
        <f>ROUND(I152*H152,2)</f>
        <v>0</v>
      </c>
      <c r="K152" s="210"/>
      <c r="L152" s="44"/>
      <c r="M152" s="211" t="s">
        <v>1</v>
      </c>
      <c r="N152" s="212" t="s">
        <v>41</v>
      </c>
      <c r="O152" s="91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126</v>
      </c>
      <c r="AT152" s="215" t="s">
        <v>122</v>
      </c>
      <c r="AU152" s="215" t="s">
        <v>86</v>
      </c>
      <c r="AY152" s="17" t="s">
        <v>127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84</v>
      </c>
      <c r="BK152" s="216">
        <f>ROUND(I152*H152,2)</f>
        <v>0</v>
      </c>
      <c r="BL152" s="17" t="s">
        <v>126</v>
      </c>
      <c r="BM152" s="215" t="s">
        <v>149</v>
      </c>
    </row>
    <row r="153" s="13" customFormat="1">
      <c r="A153" s="13"/>
      <c r="B153" s="233"/>
      <c r="C153" s="234"/>
      <c r="D153" s="235" t="s">
        <v>135</v>
      </c>
      <c r="E153" s="236" t="s">
        <v>1</v>
      </c>
      <c r="F153" s="237" t="s">
        <v>136</v>
      </c>
      <c r="G153" s="234"/>
      <c r="H153" s="236" t="s">
        <v>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135</v>
      </c>
      <c r="AU153" s="243" t="s">
        <v>86</v>
      </c>
      <c r="AV153" s="13" t="s">
        <v>84</v>
      </c>
      <c r="AW153" s="13" t="s">
        <v>33</v>
      </c>
      <c r="AX153" s="13" t="s">
        <v>76</v>
      </c>
      <c r="AY153" s="243" t="s">
        <v>127</v>
      </c>
    </row>
    <row r="154" s="13" customFormat="1">
      <c r="A154" s="13"/>
      <c r="B154" s="233"/>
      <c r="C154" s="234"/>
      <c r="D154" s="235" t="s">
        <v>135</v>
      </c>
      <c r="E154" s="236" t="s">
        <v>1</v>
      </c>
      <c r="F154" s="237" t="s">
        <v>291</v>
      </c>
      <c r="G154" s="234"/>
      <c r="H154" s="236" t="s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135</v>
      </c>
      <c r="AU154" s="243" t="s">
        <v>86</v>
      </c>
      <c r="AV154" s="13" t="s">
        <v>84</v>
      </c>
      <c r="AW154" s="13" t="s">
        <v>33</v>
      </c>
      <c r="AX154" s="13" t="s">
        <v>76</v>
      </c>
      <c r="AY154" s="243" t="s">
        <v>127</v>
      </c>
    </row>
    <row r="155" s="13" customFormat="1">
      <c r="A155" s="13"/>
      <c r="B155" s="233"/>
      <c r="C155" s="234"/>
      <c r="D155" s="235" t="s">
        <v>135</v>
      </c>
      <c r="E155" s="236" t="s">
        <v>1</v>
      </c>
      <c r="F155" s="237" t="s">
        <v>236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135</v>
      </c>
      <c r="AU155" s="243" t="s">
        <v>86</v>
      </c>
      <c r="AV155" s="13" t="s">
        <v>84</v>
      </c>
      <c r="AW155" s="13" t="s">
        <v>33</v>
      </c>
      <c r="AX155" s="13" t="s">
        <v>76</v>
      </c>
      <c r="AY155" s="243" t="s">
        <v>127</v>
      </c>
    </row>
    <row r="156" s="14" customFormat="1">
      <c r="A156" s="14"/>
      <c r="B156" s="244"/>
      <c r="C156" s="245"/>
      <c r="D156" s="235" t="s">
        <v>135</v>
      </c>
      <c r="E156" s="246" t="s">
        <v>1</v>
      </c>
      <c r="F156" s="247" t="s">
        <v>292</v>
      </c>
      <c r="G156" s="245"/>
      <c r="H156" s="248">
        <v>1.8799999999999999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135</v>
      </c>
      <c r="AU156" s="254" t="s">
        <v>86</v>
      </c>
      <c r="AV156" s="14" t="s">
        <v>86</v>
      </c>
      <c r="AW156" s="14" t="s">
        <v>33</v>
      </c>
      <c r="AX156" s="14" t="s">
        <v>76</v>
      </c>
      <c r="AY156" s="254" t="s">
        <v>127</v>
      </c>
    </row>
    <row r="157" s="14" customFormat="1">
      <c r="A157" s="14"/>
      <c r="B157" s="244"/>
      <c r="C157" s="245"/>
      <c r="D157" s="235" t="s">
        <v>135</v>
      </c>
      <c r="E157" s="246" t="s">
        <v>1</v>
      </c>
      <c r="F157" s="247" t="s">
        <v>293</v>
      </c>
      <c r="G157" s="245"/>
      <c r="H157" s="248">
        <v>2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135</v>
      </c>
      <c r="AU157" s="254" t="s">
        <v>86</v>
      </c>
      <c r="AV157" s="14" t="s">
        <v>86</v>
      </c>
      <c r="AW157" s="14" t="s">
        <v>33</v>
      </c>
      <c r="AX157" s="14" t="s">
        <v>76</v>
      </c>
      <c r="AY157" s="254" t="s">
        <v>127</v>
      </c>
    </row>
    <row r="158" s="15" customFormat="1">
      <c r="A158" s="15"/>
      <c r="B158" s="255"/>
      <c r="C158" s="256"/>
      <c r="D158" s="235" t="s">
        <v>135</v>
      </c>
      <c r="E158" s="257" t="s">
        <v>1</v>
      </c>
      <c r="F158" s="258" t="s">
        <v>199</v>
      </c>
      <c r="G158" s="256"/>
      <c r="H158" s="259">
        <v>3.8799999999999999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5" t="s">
        <v>135</v>
      </c>
      <c r="AU158" s="265" t="s">
        <v>86</v>
      </c>
      <c r="AV158" s="15" t="s">
        <v>126</v>
      </c>
      <c r="AW158" s="15" t="s">
        <v>33</v>
      </c>
      <c r="AX158" s="15" t="s">
        <v>84</v>
      </c>
      <c r="AY158" s="265" t="s">
        <v>127</v>
      </c>
    </row>
    <row r="159" s="2" customFormat="1" ht="24.15" customHeight="1">
      <c r="A159" s="38"/>
      <c r="B159" s="39"/>
      <c r="C159" s="203" t="s">
        <v>158</v>
      </c>
      <c r="D159" s="203" t="s">
        <v>122</v>
      </c>
      <c r="E159" s="204" t="s">
        <v>242</v>
      </c>
      <c r="F159" s="205" t="s">
        <v>243</v>
      </c>
      <c r="G159" s="206" t="s">
        <v>180</v>
      </c>
      <c r="H159" s="207">
        <v>8.2599999999999998</v>
      </c>
      <c r="I159" s="208"/>
      <c r="J159" s="209">
        <f>ROUND(I159*H159,2)</f>
        <v>0</v>
      </c>
      <c r="K159" s="210"/>
      <c r="L159" s="44"/>
      <c r="M159" s="211" t="s">
        <v>1</v>
      </c>
      <c r="N159" s="212" t="s">
        <v>41</v>
      </c>
      <c r="O159" s="91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126</v>
      </c>
      <c r="AT159" s="215" t="s">
        <v>122</v>
      </c>
      <c r="AU159" s="215" t="s">
        <v>86</v>
      </c>
      <c r="AY159" s="17" t="s">
        <v>127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84</v>
      </c>
      <c r="BK159" s="216">
        <f>ROUND(I159*H159,2)</f>
        <v>0</v>
      </c>
      <c r="BL159" s="17" t="s">
        <v>126</v>
      </c>
      <c r="BM159" s="215" t="s">
        <v>152</v>
      </c>
    </row>
    <row r="160" s="13" customFormat="1">
      <c r="A160" s="13"/>
      <c r="B160" s="233"/>
      <c r="C160" s="234"/>
      <c r="D160" s="235" t="s">
        <v>135</v>
      </c>
      <c r="E160" s="236" t="s">
        <v>1</v>
      </c>
      <c r="F160" s="237" t="s">
        <v>136</v>
      </c>
      <c r="G160" s="234"/>
      <c r="H160" s="236" t="s">
        <v>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135</v>
      </c>
      <c r="AU160" s="243" t="s">
        <v>86</v>
      </c>
      <c r="AV160" s="13" t="s">
        <v>84</v>
      </c>
      <c r="AW160" s="13" t="s">
        <v>33</v>
      </c>
      <c r="AX160" s="13" t="s">
        <v>76</v>
      </c>
      <c r="AY160" s="243" t="s">
        <v>127</v>
      </c>
    </row>
    <row r="161" s="13" customFormat="1">
      <c r="A161" s="13"/>
      <c r="B161" s="233"/>
      <c r="C161" s="234"/>
      <c r="D161" s="235" t="s">
        <v>135</v>
      </c>
      <c r="E161" s="236" t="s">
        <v>1</v>
      </c>
      <c r="F161" s="237" t="s">
        <v>235</v>
      </c>
      <c r="G161" s="234"/>
      <c r="H161" s="236" t="s">
        <v>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135</v>
      </c>
      <c r="AU161" s="243" t="s">
        <v>86</v>
      </c>
      <c r="AV161" s="13" t="s">
        <v>84</v>
      </c>
      <c r="AW161" s="13" t="s">
        <v>33</v>
      </c>
      <c r="AX161" s="13" t="s">
        <v>76</v>
      </c>
      <c r="AY161" s="243" t="s">
        <v>127</v>
      </c>
    </row>
    <row r="162" s="13" customFormat="1">
      <c r="A162" s="13"/>
      <c r="B162" s="233"/>
      <c r="C162" s="234"/>
      <c r="D162" s="235" t="s">
        <v>135</v>
      </c>
      <c r="E162" s="236" t="s">
        <v>1</v>
      </c>
      <c r="F162" s="237" t="s">
        <v>245</v>
      </c>
      <c r="G162" s="234"/>
      <c r="H162" s="236" t="s">
        <v>1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135</v>
      </c>
      <c r="AU162" s="243" t="s">
        <v>86</v>
      </c>
      <c r="AV162" s="13" t="s">
        <v>84</v>
      </c>
      <c r="AW162" s="13" t="s">
        <v>33</v>
      </c>
      <c r="AX162" s="13" t="s">
        <v>76</v>
      </c>
      <c r="AY162" s="243" t="s">
        <v>127</v>
      </c>
    </row>
    <row r="163" s="14" customFormat="1">
      <c r="A163" s="14"/>
      <c r="B163" s="244"/>
      <c r="C163" s="245"/>
      <c r="D163" s="235" t="s">
        <v>135</v>
      </c>
      <c r="E163" s="246" t="s">
        <v>1</v>
      </c>
      <c r="F163" s="247" t="s">
        <v>294</v>
      </c>
      <c r="G163" s="245"/>
      <c r="H163" s="248">
        <v>3.7599999999999998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135</v>
      </c>
      <c r="AU163" s="254" t="s">
        <v>86</v>
      </c>
      <c r="AV163" s="14" t="s">
        <v>86</v>
      </c>
      <c r="AW163" s="14" t="s">
        <v>33</v>
      </c>
      <c r="AX163" s="14" t="s">
        <v>76</v>
      </c>
      <c r="AY163" s="254" t="s">
        <v>127</v>
      </c>
    </row>
    <row r="164" s="14" customFormat="1">
      <c r="A164" s="14"/>
      <c r="B164" s="244"/>
      <c r="C164" s="245"/>
      <c r="D164" s="235" t="s">
        <v>135</v>
      </c>
      <c r="E164" s="246" t="s">
        <v>1</v>
      </c>
      <c r="F164" s="247" t="s">
        <v>295</v>
      </c>
      <c r="G164" s="245"/>
      <c r="H164" s="248">
        <v>4.5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135</v>
      </c>
      <c r="AU164" s="254" t="s">
        <v>86</v>
      </c>
      <c r="AV164" s="14" t="s">
        <v>86</v>
      </c>
      <c r="AW164" s="14" t="s">
        <v>33</v>
      </c>
      <c r="AX164" s="14" t="s">
        <v>76</v>
      </c>
      <c r="AY164" s="254" t="s">
        <v>127</v>
      </c>
    </row>
    <row r="165" s="15" customFormat="1">
      <c r="A165" s="15"/>
      <c r="B165" s="255"/>
      <c r="C165" s="256"/>
      <c r="D165" s="235" t="s">
        <v>135</v>
      </c>
      <c r="E165" s="257" t="s">
        <v>1</v>
      </c>
      <c r="F165" s="258" t="s">
        <v>199</v>
      </c>
      <c r="G165" s="256"/>
      <c r="H165" s="259">
        <v>8.2599999999999998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5" t="s">
        <v>135</v>
      </c>
      <c r="AU165" s="265" t="s">
        <v>86</v>
      </c>
      <c r="AV165" s="15" t="s">
        <v>126</v>
      </c>
      <c r="AW165" s="15" t="s">
        <v>33</v>
      </c>
      <c r="AX165" s="15" t="s">
        <v>84</v>
      </c>
      <c r="AY165" s="265" t="s">
        <v>127</v>
      </c>
    </row>
    <row r="166" s="2" customFormat="1" ht="24.15" customHeight="1">
      <c r="A166" s="38"/>
      <c r="B166" s="39"/>
      <c r="C166" s="203" t="s">
        <v>164</v>
      </c>
      <c r="D166" s="203" t="s">
        <v>122</v>
      </c>
      <c r="E166" s="204" t="s">
        <v>250</v>
      </c>
      <c r="F166" s="205" t="s">
        <v>251</v>
      </c>
      <c r="G166" s="206" t="s">
        <v>180</v>
      </c>
      <c r="H166" s="207">
        <v>182</v>
      </c>
      <c r="I166" s="208"/>
      <c r="J166" s="209">
        <f>ROUND(I166*H166,2)</f>
        <v>0</v>
      </c>
      <c r="K166" s="210"/>
      <c r="L166" s="44"/>
      <c r="M166" s="211" t="s">
        <v>1</v>
      </c>
      <c r="N166" s="212" t="s">
        <v>41</v>
      </c>
      <c r="O166" s="91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126</v>
      </c>
      <c r="AT166" s="215" t="s">
        <v>122</v>
      </c>
      <c r="AU166" s="215" t="s">
        <v>86</v>
      </c>
      <c r="AY166" s="17" t="s">
        <v>127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84</v>
      </c>
      <c r="BK166" s="216">
        <f>ROUND(I166*H166,2)</f>
        <v>0</v>
      </c>
      <c r="BL166" s="17" t="s">
        <v>126</v>
      </c>
      <c r="BM166" s="215" t="s">
        <v>157</v>
      </c>
    </row>
    <row r="167" s="13" customFormat="1">
      <c r="A167" s="13"/>
      <c r="B167" s="233"/>
      <c r="C167" s="234"/>
      <c r="D167" s="235" t="s">
        <v>135</v>
      </c>
      <c r="E167" s="236" t="s">
        <v>1</v>
      </c>
      <c r="F167" s="237" t="s">
        <v>197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135</v>
      </c>
      <c r="AU167" s="243" t="s">
        <v>86</v>
      </c>
      <c r="AV167" s="13" t="s">
        <v>84</v>
      </c>
      <c r="AW167" s="13" t="s">
        <v>33</v>
      </c>
      <c r="AX167" s="13" t="s">
        <v>76</v>
      </c>
      <c r="AY167" s="243" t="s">
        <v>127</v>
      </c>
    </row>
    <row r="168" s="13" customFormat="1">
      <c r="A168" s="13"/>
      <c r="B168" s="233"/>
      <c r="C168" s="234"/>
      <c r="D168" s="235" t="s">
        <v>135</v>
      </c>
      <c r="E168" s="236" t="s">
        <v>1</v>
      </c>
      <c r="F168" s="237" t="s">
        <v>253</v>
      </c>
      <c r="G168" s="234"/>
      <c r="H168" s="236" t="s">
        <v>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135</v>
      </c>
      <c r="AU168" s="243" t="s">
        <v>86</v>
      </c>
      <c r="AV168" s="13" t="s">
        <v>84</v>
      </c>
      <c r="AW168" s="13" t="s">
        <v>33</v>
      </c>
      <c r="AX168" s="13" t="s">
        <v>76</v>
      </c>
      <c r="AY168" s="243" t="s">
        <v>127</v>
      </c>
    </row>
    <row r="169" s="14" customFormat="1">
      <c r="A169" s="14"/>
      <c r="B169" s="244"/>
      <c r="C169" s="245"/>
      <c r="D169" s="235" t="s">
        <v>135</v>
      </c>
      <c r="E169" s="246" t="s">
        <v>1</v>
      </c>
      <c r="F169" s="247" t="s">
        <v>296</v>
      </c>
      <c r="G169" s="245"/>
      <c r="H169" s="248">
        <v>182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135</v>
      </c>
      <c r="AU169" s="254" t="s">
        <v>86</v>
      </c>
      <c r="AV169" s="14" t="s">
        <v>86</v>
      </c>
      <c r="AW169" s="14" t="s">
        <v>33</v>
      </c>
      <c r="AX169" s="14" t="s">
        <v>76</v>
      </c>
      <c r="AY169" s="254" t="s">
        <v>127</v>
      </c>
    </row>
    <row r="170" s="15" customFormat="1">
      <c r="A170" s="15"/>
      <c r="B170" s="255"/>
      <c r="C170" s="256"/>
      <c r="D170" s="235" t="s">
        <v>135</v>
      </c>
      <c r="E170" s="257" t="s">
        <v>1</v>
      </c>
      <c r="F170" s="258" t="s">
        <v>199</v>
      </c>
      <c r="G170" s="256"/>
      <c r="H170" s="259">
        <v>182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135</v>
      </c>
      <c r="AU170" s="265" t="s">
        <v>86</v>
      </c>
      <c r="AV170" s="15" t="s">
        <v>126</v>
      </c>
      <c r="AW170" s="15" t="s">
        <v>33</v>
      </c>
      <c r="AX170" s="15" t="s">
        <v>84</v>
      </c>
      <c r="AY170" s="265" t="s">
        <v>127</v>
      </c>
    </row>
    <row r="171" s="2" customFormat="1" ht="24.15" customHeight="1">
      <c r="A171" s="38"/>
      <c r="B171" s="39"/>
      <c r="C171" s="203" t="s">
        <v>142</v>
      </c>
      <c r="D171" s="203" t="s">
        <v>122</v>
      </c>
      <c r="E171" s="204" t="s">
        <v>256</v>
      </c>
      <c r="F171" s="205" t="s">
        <v>257</v>
      </c>
      <c r="G171" s="206" t="s">
        <v>180</v>
      </c>
      <c r="H171" s="207">
        <v>182</v>
      </c>
      <c r="I171" s="208"/>
      <c r="J171" s="209">
        <f>ROUND(I171*H171,2)</f>
        <v>0</v>
      </c>
      <c r="K171" s="210"/>
      <c r="L171" s="44"/>
      <c r="M171" s="211" t="s">
        <v>1</v>
      </c>
      <c r="N171" s="212" t="s">
        <v>41</v>
      </c>
      <c r="O171" s="91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126</v>
      </c>
      <c r="AT171" s="215" t="s">
        <v>122</v>
      </c>
      <c r="AU171" s="215" t="s">
        <v>86</v>
      </c>
      <c r="AY171" s="17" t="s">
        <v>127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84</v>
      </c>
      <c r="BK171" s="216">
        <f>ROUND(I171*H171,2)</f>
        <v>0</v>
      </c>
      <c r="BL171" s="17" t="s">
        <v>126</v>
      </c>
      <c r="BM171" s="215" t="s">
        <v>162</v>
      </c>
    </row>
    <row r="172" s="12" customFormat="1" ht="22.8" customHeight="1">
      <c r="A172" s="12"/>
      <c r="B172" s="217"/>
      <c r="C172" s="218"/>
      <c r="D172" s="219" t="s">
        <v>75</v>
      </c>
      <c r="E172" s="231" t="s">
        <v>260</v>
      </c>
      <c r="F172" s="231" t="s">
        <v>261</v>
      </c>
      <c r="G172" s="218"/>
      <c r="H172" s="218"/>
      <c r="I172" s="221"/>
      <c r="J172" s="232">
        <f>BK172</f>
        <v>0</v>
      </c>
      <c r="K172" s="218"/>
      <c r="L172" s="223"/>
      <c r="M172" s="224"/>
      <c r="N172" s="225"/>
      <c r="O172" s="225"/>
      <c r="P172" s="226">
        <f>P173</f>
        <v>0</v>
      </c>
      <c r="Q172" s="225"/>
      <c r="R172" s="226">
        <f>R173</f>
        <v>0</v>
      </c>
      <c r="S172" s="225"/>
      <c r="T172" s="227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8" t="s">
        <v>84</v>
      </c>
      <c r="AT172" s="229" t="s">
        <v>75</v>
      </c>
      <c r="AU172" s="229" t="s">
        <v>84</v>
      </c>
      <c r="AY172" s="228" t="s">
        <v>127</v>
      </c>
      <c r="BK172" s="230">
        <f>BK173</f>
        <v>0</v>
      </c>
    </row>
    <row r="173" s="2" customFormat="1" ht="16.5" customHeight="1">
      <c r="A173" s="38"/>
      <c r="B173" s="39"/>
      <c r="C173" s="203" t="s">
        <v>172</v>
      </c>
      <c r="D173" s="203" t="s">
        <v>122</v>
      </c>
      <c r="E173" s="204" t="s">
        <v>262</v>
      </c>
      <c r="F173" s="205" t="s">
        <v>263</v>
      </c>
      <c r="G173" s="206" t="s">
        <v>264</v>
      </c>
      <c r="H173" s="207">
        <v>23.827000000000002</v>
      </c>
      <c r="I173" s="208"/>
      <c r="J173" s="209">
        <f>ROUND(I173*H173,2)</f>
        <v>0</v>
      </c>
      <c r="K173" s="210"/>
      <c r="L173" s="44"/>
      <c r="M173" s="285" t="s">
        <v>1</v>
      </c>
      <c r="N173" s="286" t="s">
        <v>41</v>
      </c>
      <c r="O173" s="281"/>
      <c r="P173" s="287">
        <f>O173*H173</f>
        <v>0</v>
      </c>
      <c r="Q173" s="287">
        <v>0</v>
      </c>
      <c r="R173" s="287">
        <f>Q173*H173</f>
        <v>0</v>
      </c>
      <c r="S173" s="287">
        <v>0</v>
      </c>
      <c r="T173" s="28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126</v>
      </c>
      <c r="AT173" s="215" t="s">
        <v>122</v>
      </c>
      <c r="AU173" s="215" t="s">
        <v>86</v>
      </c>
      <c r="AY173" s="17" t="s">
        <v>127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84</v>
      </c>
      <c r="BK173" s="216">
        <f>ROUND(I173*H173,2)</f>
        <v>0</v>
      </c>
      <c r="BL173" s="17" t="s">
        <v>126</v>
      </c>
      <c r="BM173" s="215" t="s">
        <v>167</v>
      </c>
    </row>
    <row r="174" s="2" customFormat="1" ht="6.96" customHeight="1">
      <c r="A174" s="38"/>
      <c r="B174" s="66"/>
      <c r="C174" s="67"/>
      <c r="D174" s="67"/>
      <c r="E174" s="67"/>
      <c r="F174" s="67"/>
      <c r="G174" s="67"/>
      <c r="H174" s="67"/>
      <c r="I174" s="67"/>
      <c r="J174" s="67"/>
      <c r="K174" s="67"/>
      <c r="L174" s="44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sheetProtection sheet="1" autoFilter="0" formatColumns="0" formatRows="0" objects="1" scenarios="1" spinCount="100000" saltValue="Pb6CXJ4gX+Rk7Jz5JMI2fFhFf0KhsVOwodqzsmrHtH/zZHDA3HzL7wMhMVaMAwVXuMdNlz/HJzg2B3Oico96JA==" hashValue="51spROh/aqstYgvXlzQeJTYTc8Y8QtCY3D+uDRj0aD77WahmuQnu38IlTuKBmmhn/CFPzg0hC1vwHy0Cj4PRIQ==" algorithmName="SHA-512" password="CC35"/>
  <autoFilter ref="C118:K17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DVT Týnečka a DVT Beroňka - těžba sedimentu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297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10. 4. 2024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70890013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Povodí Moravy, s.p.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CZ70890013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ROUND((SUM(BE118:BE205)),  2)</f>
        <v>0</v>
      </c>
      <c r="G33" s="38"/>
      <c r="H33" s="38"/>
      <c r="I33" s="155">
        <v>0.20999999999999999</v>
      </c>
      <c r="J33" s="154">
        <f>ROUND(((SUM(BE118:BE205))*I33),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ROUND((SUM(BF118:BF205)),  2)</f>
        <v>0</v>
      </c>
      <c r="G34" s="38"/>
      <c r="H34" s="38"/>
      <c r="I34" s="155">
        <v>0.12</v>
      </c>
      <c r="J34" s="154">
        <f>ROUND(((SUM(BF118:BF205))*I34),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ROUND((SUM(BG118:BG205)),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ROUND((SUM(BH118:BH205)),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ROUND((SUM(BI118:BI205)),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DVT Týnečka a DVT Beroňka - těžba sedimentu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SO.3. - Oprava stupně ř.km 5,554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10. 4. 2024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109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DVT Týnečka a DVT Beroňka - těžba sedimentu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SO.3. - Oprava stupně ř.km 5,554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10. 4. 2024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Povodí Moravy, s.p.</v>
      </c>
      <c r="G114" s="40"/>
      <c r="H114" s="40"/>
      <c r="I114" s="32" t="s">
        <v>32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34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110</v>
      </c>
      <c r="D117" s="194" t="s">
        <v>61</v>
      </c>
      <c r="E117" s="194" t="s">
        <v>57</v>
      </c>
      <c r="F117" s="194" t="s">
        <v>58</v>
      </c>
      <c r="G117" s="194" t="s">
        <v>111</v>
      </c>
      <c r="H117" s="194" t="s">
        <v>112</v>
      </c>
      <c r="I117" s="194" t="s">
        <v>113</v>
      </c>
      <c r="J117" s="195" t="s">
        <v>101</v>
      </c>
      <c r="K117" s="196" t="s">
        <v>114</v>
      </c>
      <c r="L117" s="197"/>
      <c r="M117" s="100" t="s">
        <v>1</v>
      </c>
      <c r="N117" s="101" t="s">
        <v>40</v>
      </c>
      <c r="O117" s="101" t="s">
        <v>115</v>
      </c>
      <c r="P117" s="101" t="s">
        <v>116</v>
      </c>
      <c r="Q117" s="101" t="s">
        <v>117</v>
      </c>
      <c r="R117" s="101" t="s">
        <v>118</v>
      </c>
      <c r="S117" s="101" t="s">
        <v>119</v>
      </c>
      <c r="T117" s="102" t="s">
        <v>120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121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P119+SUM(P120:P125)</f>
        <v>0</v>
      </c>
      <c r="Q118" s="104"/>
      <c r="R118" s="200">
        <f>R119+SUM(R120:R125)</f>
        <v>0</v>
      </c>
      <c r="S118" s="104"/>
      <c r="T118" s="201">
        <f>T119+SUM(T120:T125)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103</v>
      </c>
      <c r="BK118" s="202">
        <f>BK119+SUM(BK120:BK125)</f>
        <v>0</v>
      </c>
    </row>
    <row r="119" s="2" customFormat="1" ht="24.15" customHeight="1">
      <c r="A119" s="38"/>
      <c r="B119" s="39"/>
      <c r="C119" s="203" t="s">
        <v>84</v>
      </c>
      <c r="D119" s="203" t="s">
        <v>122</v>
      </c>
      <c r="E119" s="204" t="s">
        <v>298</v>
      </c>
      <c r="F119" s="205" t="s">
        <v>299</v>
      </c>
      <c r="G119" s="206" t="s">
        <v>189</v>
      </c>
      <c r="H119" s="207">
        <v>1</v>
      </c>
      <c r="I119" s="208"/>
      <c r="J119" s="209">
        <f>ROUND(I119*H119,2)</f>
        <v>0</v>
      </c>
      <c r="K119" s="210"/>
      <c r="L119" s="44"/>
      <c r="M119" s="211" t="s">
        <v>1</v>
      </c>
      <c r="N119" s="212" t="s">
        <v>41</v>
      </c>
      <c r="O119" s="91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126</v>
      </c>
      <c r="AT119" s="215" t="s">
        <v>122</v>
      </c>
      <c r="AU119" s="215" t="s">
        <v>76</v>
      </c>
      <c r="AY119" s="17" t="s">
        <v>127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84</v>
      </c>
      <c r="BK119" s="216">
        <f>ROUND(I119*H119,2)</f>
        <v>0</v>
      </c>
      <c r="BL119" s="17" t="s">
        <v>126</v>
      </c>
      <c r="BM119" s="215" t="s">
        <v>86</v>
      </c>
    </row>
    <row r="120" s="2" customFormat="1">
      <c r="A120" s="38"/>
      <c r="B120" s="39"/>
      <c r="C120" s="40"/>
      <c r="D120" s="235" t="s">
        <v>276</v>
      </c>
      <c r="E120" s="40"/>
      <c r="F120" s="277" t="s">
        <v>300</v>
      </c>
      <c r="G120" s="40"/>
      <c r="H120" s="40"/>
      <c r="I120" s="278"/>
      <c r="J120" s="40"/>
      <c r="K120" s="40"/>
      <c r="L120" s="44"/>
      <c r="M120" s="283"/>
      <c r="N120" s="284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276</v>
      </c>
      <c r="AU120" s="17" t="s">
        <v>76</v>
      </c>
    </row>
    <row r="121" s="13" customFormat="1">
      <c r="A121" s="13"/>
      <c r="B121" s="233"/>
      <c r="C121" s="234"/>
      <c r="D121" s="235" t="s">
        <v>135</v>
      </c>
      <c r="E121" s="236" t="s">
        <v>1</v>
      </c>
      <c r="F121" s="237" t="s">
        <v>301</v>
      </c>
      <c r="G121" s="234"/>
      <c r="H121" s="236" t="s">
        <v>1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135</v>
      </c>
      <c r="AU121" s="243" t="s">
        <v>76</v>
      </c>
      <c r="AV121" s="13" t="s">
        <v>84</v>
      </c>
      <c r="AW121" s="13" t="s">
        <v>33</v>
      </c>
      <c r="AX121" s="13" t="s">
        <v>76</v>
      </c>
      <c r="AY121" s="243" t="s">
        <v>127</v>
      </c>
    </row>
    <row r="122" s="13" customFormat="1">
      <c r="A122" s="13"/>
      <c r="B122" s="233"/>
      <c r="C122" s="234"/>
      <c r="D122" s="235" t="s">
        <v>135</v>
      </c>
      <c r="E122" s="236" t="s">
        <v>1</v>
      </c>
      <c r="F122" s="237" t="s">
        <v>302</v>
      </c>
      <c r="G122" s="234"/>
      <c r="H122" s="236" t="s">
        <v>1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135</v>
      </c>
      <c r="AU122" s="243" t="s">
        <v>76</v>
      </c>
      <c r="AV122" s="13" t="s">
        <v>84</v>
      </c>
      <c r="AW122" s="13" t="s">
        <v>33</v>
      </c>
      <c r="AX122" s="13" t="s">
        <v>76</v>
      </c>
      <c r="AY122" s="243" t="s">
        <v>127</v>
      </c>
    </row>
    <row r="123" s="14" customFormat="1">
      <c r="A123" s="14"/>
      <c r="B123" s="244"/>
      <c r="C123" s="245"/>
      <c r="D123" s="235" t="s">
        <v>135</v>
      </c>
      <c r="E123" s="246" t="s">
        <v>1</v>
      </c>
      <c r="F123" s="247" t="s">
        <v>303</v>
      </c>
      <c r="G123" s="245"/>
      <c r="H123" s="248">
        <v>1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135</v>
      </c>
      <c r="AU123" s="254" t="s">
        <v>76</v>
      </c>
      <c r="AV123" s="14" t="s">
        <v>86</v>
      </c>
      <c r="AW123" s="14" t="s">
        <v>33</v>
      </c>
      <c r="AX123" s="14" t="s">
        <v>76</v>
      </c>
      <c r="AY123" s="254" t="s">
        <v>127</v>
      </c>
    </row>
    <row r="124" s="15" customFormat="1">
      <c r="A124" s="15"/>
      <c r="B124" s="255"/>
      <c r="C124" s="256"/>
      <c r="D124" s="235" t="s">
        <v>135</v>
      </c>
      <c r="E124" s="257" t="s">
        <v>1</v>
      </c>
      <c r="F124" s="258" t="s">
        <v>138</v>
      </c>
      <c r="G124" s="256"/>
      <c r="H124" s="259">
        <v>1</v>
      </c>
      <c r="I124" s="260"/>
      <c r="J124" s="256"/>
      <c r="K124" s="256"/>
      <c r="L124" s="261"/>
      <c r="M124" s="262"/>
      <c r="N124" s="263"/>
      <c r="O124" s="263"/>
      <c r="P124" s="263"/>
      <c r="Q124" s="263"/>
      <c r="R124" s="263"/>
      <c r="S124" s="263"/>
      <c r="T124" s="26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5" t="s">
        <v>135</v>
      </c>
      <c r="AU124" s="265" t="s">
        <v>76</v>
      </c>
      <c r="AV124" s="15" t="s">
        <v>126</v>
      </c>
      <c r="AW124" s="15" t="s">
        <v>33</v>
      </c>
      <c r="AX124" s="15" t="s">
        <v>84</v>
      </c>
      <c r="AY124" s="265" t="s">
        <v>127</v>
      </c>
    </row>
    <row r="125" s="12" customFormat="1" ht="25.92" customHeight="1">
      <c r="A125" s="12"/>
      <c r="B125" s="217"/>
      <c r="C125" s="218"/>
      <c r="D125" s="219" t="s">
        <v>75</v>
      </c>
      <c r="E125" s="220" t="s">
        <v>128</v>
      </c>
      <c r="F125" s="220" t="s">
        <v>129</v>
      </c>
      <c r="G125" s="218"/>
      <c r="H125" s="218"/>
      <c r="I125" s="221"/>
      <c r="J125" s="222">
        <f>BK125</f>
        <v>0</v>
      </c>
      <c r="K125" s="218"/>
      <c r="L125" s="223"/>
      <c r="M125" s="224"/>
      <c r="N125" s="225"/>
      <c r="O125" s="225"/>
      <c r="P125" s="226">
        <f>P126</f>
        <v>0</v>
      </c>
      <c r="Q125" s="225"/>
      <c r="R125" s="226">
        <f>R126</f>
        <v>0</v>
      </c>
      <c r="S125" s="225"/>
      <c r="T125" s="227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8" t="s">
        <v>84</v>
      </c>
      <c r="AT125" s="229" t="s">
        <v>75</v>
      </c>
      <c r="AU125" s="229" t="s">
        <v>76</v>
      </c>
      <c r="AY125" s="228" t="s">
        <v>127</v>
      </c>
      <c r="BK125" s="230">
        <f>BK126</f>
        <v>0</v>
      </c>
    </row>
    <row r="126" s="12" customFormat="1" ht="22.8" customHeight="1">
      <c r="A126" s="12"/>
      <c r="B126" s="217"/>
      <c r="C126" s="218"/>
      <c r="D126" s="219" t="s">
        <v>75</v>
      </c>
      <c r="E126" s="231" t="s">
        <v>84</v>
      </c>
      <c r="F126" s="231" t="s">
        <v>130</v>
      </c>
      <c r="G126" s="218"/>
      <c r="H126" s="218"/>
      <c r="I126" s="221"/>
      <c r="J126" s="232">
        <f>BK126</f>
        <v>0</v>
      </c>
      <c r="K126" s="218"/>
      <c r="L126" s="223"/>
      <c r="M126" s="224"/>
      <c r="N126" s="225"/>
      <c r="O126" s="225"/>
      <c r="P126" s="226">
        <f>SUM(P127:P205)</f>
        <v>0</v>
      </c>
      <c r="Q126" s="225"/>
      <c r="R126" s="226">
        <f>SUM(R127:R205)</f>
        <v>0</v>
      </c>
      <c r="S126" s="225"/>
      <c r="T126" s="227">
        <f>SUM(T127:T205)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8" t="s">
        <v>84</v>
      </c>
      <c r="AT126" s="229" t="s">
        <v>75</v>
      </c>
      <c r="AU126" s="229" t="s">
        <v>84</v>
      </c>
      <c r="AY126" s="228" t="s">
        <v>127</v>
      </c>
      <c r="BK126" s="230">
        <f>SUM(BK127:BK205)</f>
        <v>0</v>
      </c>
    </row>
    <row r="127" s="2" customFormat="1" ht="24.15" customHeight="1">
      <c r="A127" s="38"/>
      <c r="B127" s="39"/>
      <c r="C127" s="203" t="s">
        <v>86</v>
      </c>
      <c r="D127" s="203" t="s">
        <v>122</v>
      </c>
      <c r="E127" s="204" t="s">
        <v>304</v>
      </c>
      <c r="F127" s="205" t="s">
        <v>305</v>
      </c>
      <c r="G127" s="206" t="s">
        <v>133</v>
      </c>
      <c r="H127" s="207">
        <v>1</v>
      </c>
      <c r="I127" s="208"/>
      <c r="J127" s="209">
        <f>ROUND(I127*H127,2)</f>
        <v>0</v>
      </c>
      <c r="K127" s="210"/>
      <c r="L127" s="44"/>
      <c r="M127" s="211" t="s">
        <v>1</v>
      </c>
      <c r="N127" s="212" t="s">
        <v>41</v>
      </c>
      <c r="O127" s="91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126</v>
      </c>
      <c r="AT127" s="215" t="s">
        <v>122</v>
      </c>
      <c r="AU127" s="215" t="s">
        <v>86</v>
      </c>
      <c r="AY127" s="17" t="s">
        <v>127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84</v>
      </c>
      <c r="BK127" s="216">
        <f>ROUND(I127*H127,2)</f>
        <v>0</v>
      </c>
      <c r="BL127" s="17" t="s">
        <v>126</v>
      </c>
      <c r="BM127" s="215" t="s">
        <v>126</v>
      </c>
    </row>
    <row r="128" s="13" customFormat="1">
      <c r="A128" s="13"/>
      <c r="B128" s="233"/>
      <c r="C128" s="234"/>
      <c r="D128" s="235" t="s">
        <v>135</v>
      </c>
      <c r="E128" s="236" t="s">
        <v>1</v>
      </c>
      <c r="F128" s="237" t="s">
        <v>136</v>
      </c>
      <c r="G128" s="234"/>
      <c r="H128" s="236" t="s">
        <v>1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135</v>
      </c>
      <c r="AU128" s="243" t="s">
        <v>86</v>
      </c>
      <c r="AV128" s="13" t="s">
        <v>84</v>
      </c>
      <c r="AW128" s="13" t="s">
        <v>33</v>
      </c>
      <c r="AX128" s="13" t="s">
        <v>76</v>
      </c>
      <c r="AY128" s="243" t="s">
        <v>127</v>
      </c>
    </row>
    <row r="129" s="14" customFormat="1">
      <c r="A129" s="14"/>
      <c r="B129" s="244"/>
      <c r="C129" s="245"/>
      <c r="D129" s="235" t="s">
        <v>135</v>
      </c>
      <c r="E129" s="246" t="s">
        <v>1</v>
      </c>
      <c r="F129" s="247" t="s">
        <v>306</v>
      </c>
      <c r="G129" s="245"/>
      <c r="H129" s="248">
        <v>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135</v>
      </c>
      <c r="AU129" s="254" t="s">
        <v>86</v>
      </c>
      <c r="AV129" s="14" t="s">
        <v>86</v>
      </c>
      <c r="AW129" s="14" t="s">
        <v>33</v>
      </c>
      <c r="AX129" s="14" t="s">
        <v>76</v>
      </c>
      <c r="AY129" s="254" t="s">
        <v>127</v>
      </c>
    </row>
    <row r="130" s="15" customFormat="1">
      <c r="A130" s="15"/>
      <c r="B130" s="255"/>
      <c r="C130" s="256"/>
      <c r="D130" s="235" t="s">
        <v>135</v>
      </c>
      <c r="E130" s="257" t="s">
        <v>1</v>
      </c>
      <c r="F130" s="258" t="s">
        <v>138</v>
      </c>
      <c r="G130" s="256"/>
      <c r="H130" s="259">
        <v>1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5" t="s">
        <v>135</v>
      </c>
      <c r="AU130" s="265" t="s">
        <v>86</v>
      </c>
      <c r="AV130" s="15" t="s">
        <v>126</v>
      </c>
      <c r="AW130" s="15" t="s">
        <v>33</v>
      </c>
      <c r="AX130" s="15" t="s">
        <v>84</v>
      </c>
      <c r="AY130" s="265" t="s">
        <v>127</v>
      </c>
    </row>
    <row r="131" s="2" customFormat="1" ht="16.5" customHeight="1">
      <c r="A131" s="38"/>
      <c r="B131" s="39"/>
      <c r="C131" s="203" t="s">
        <v>139</v>
      </c>
      <c r="D131" s="203" t="s">
        <v>122</v>
      </c>
      <c r="E131" s="204" t="s">
        <v>307</v>
      </c>
      <c r="F131" s="205" t="s">
        <v>308</v>
      </c>
      <c r="G131" s="206" t="s">
        <v>133</v>
      </c>
      <c r="H131" s="207">
        <v>1</v>
      </c>
      <c r="I131" s="208"/>
      <c r="J131" s="209">
        <f>ROUND(I131*H131,2)</f>
        <v>0</v>
      </c>
      <c r="K131" s="210"/>
      <c r="L131" s="44"/>
      <c r="M131" s="211" t="s">
        <v>1</v>
      </c>
      <c r="N131" s="212" t="s">
        <v>41</v>
      </c>
      <c r="O131" s="91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126</v>
      </c>
      <c r="AT131" s="215" t="s">
        <v>122</v>
      </c>
      <c r="AU131" s="215" t="s">
        <v>86</v>
      </c>
      <c r="AY131" s="17" t="s">
        <v>127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84</v>
      </c>
      <c r="BK131" s="216">
        <f>ROUND(I131*H131,2)</f>
        <v>0</v>
      </c>
      <c r="BL131" s="17" t="s">
        <v>126</v>
      </c>
      <c r="BM131" s="215" t="s">
        <v>134</v>
      </c>
    </row>
    <row r="132" s="13" customFormat="1">
      <c r="A132" s="13"/>
      <c r="B132" s="233"/>
      <c r="C132" s="234"/>
      <c r="D132" s="235" t="s">
        <v>135</v>
      </c>
      <c r="E132" s="236" t="s">
        <v>1</v>
      </c>
      <c r="F132" s="237" t="s">
        <v>136</v>
      </c>
      <c r="G132" s="234"/>
      <c r="H132" s="236" t="s">
        <v>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135</v>
      </c>
      <c r="AU132" s="243" t="s">
        <v>86</v>
      </c>
      <c r="AV132" s="13" t="s">
        <v>84</v>
      </c>
      <c r="AW132" s="13" t="s">
        <v>33</v>
      </c>
      <c r="AX132" s="13" t="s">
        <v>76</v>
      </c>
      <c r="AY132" s="243" t="s">
        <v>127</v>
      </c>
    </row>
    <row r="133" s="14" customFormat="1">
      <c r="A133" s="14"/>
      <c r="B133" s="244"/>
      <c r="C133" s="245"/>
      <c r="D133" s="235" t="s">
        <v>135</v>
      </c>
      <c r="E133" s="246" t="s">
        <v>1</v>
      </c>
      <c r="F133" s="247" t="s">
        <v>306</v>
      </c>
      <c r="G133" s="245"/>
      <c r="H133" s="248">
        <v>1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135</v>
      </c>
      <c r="AU133" s="254" t="s">
        <v>86</v>
      </c>
      <c r="AV133" s="14" t="s">
        <v>86</v>
      </c>
      <c r="AW133" s="14" t="s">
        <v>33</v>
      </c>
      <c r="AX133" s="14" t="s">
        <v>76</v>
      </c>
      <c r="AY133" s="254" t="s">
        <v>127</v>
      </c>
    </row>
    <row r="134" s="15" customFormat="1">
      <c r="A134" s="15"/>
      <c r="B134" s="255"/>
      <c r="C134" s="256"/>
      <c r="D134" s="235" t="s">
        <v>135</v>
      </c>
      <c r="E134" s="257" t="s">
        <v>1</v>
      </c>
      <c r="F134" s="258" t="s">
        <v>138</v>
      </c>
      <c r="G134" s="256"/>
      <c r="H134" s="259">
        <v>1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5" t="s">
        <v>135</v>
      </c>
      <c r="AU134" s="265" t="s">
        <v>86</v>
      </c>
      <c r="AV134" s="15" t="s">
        <v>126</v>
      </c>
      <c r="AW134" s="15" t="s">
        <v>33</v>
      </c>
      <c r="AX134" s="15" t="s">
        <v>84</v>
      </c>
      <c r="AY134" s="265" t="s">
        <v>127</v>
      </c>
    </row>
    <row r="135" s="2" customFormat="1" ht="24.15" customHeight="1">
      <c r="A135" s="38"/>
      <c r="B135" s="39"/>
      <c r="C135" s="203" t="s">
        <v>126</v>
      </c>
      <c r="D135" s="203" t="s">
        <v>122</v>
      </c>
      <c r="E135" s="204" t="s">
        <v>187</v>
      </c>
      <c r="F135" s="205" t="s">
        <v>188</v>
      </c>
      <c r="G135" s="206" t="s">
        <v>189</v>
      </c>
      <c r="H135" s="207">
        <v>1</v>
      </c>
      <c r="I135" s="208"/>
      <c r="J135" s="209">
        <f>ROUND(I135*H135,2)</f>
        <v>0</v>
      </c>
      <c r="K135" s="210"/>
      <c r="L135" s="44"/>
      <c r="M135" s="211" t="s">
        <v>1</v>
      </c>
      <c r="N135" s="212" t="s">
        <v>41</v>
      </c>
      <c r="O135" s="91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126</v>
      </c>
      <c r="AT135" s="215" t="s">
        <v>122</v>
      </c>
      <c r="AU135" s="215" t="s">
        <v>86</v>
      </c>
      <c r="AY135" s="17" t="s">
        <v>127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84</v>
      </c>
      <c r="BK135" s="216">
        <f>ROUND(I135*H135,2)</f>
        <v>0</v>
      </c>
      <c r="BL135" s="17" t="s">
        <v>126</v>
      </c>
      <c r="BM135" s="215" t="s">
        <v>158</v>
      </c>
    </row>
    <row r="136" s="13" customFormat="1">
      <c r="A136" s="13"/>
      <c r="B136" s="233"/>
      <c r="C136" s="234"/>
      <c r="D136" s="235" t="s">
        <v>135</v>
      </c>
      <c r="E136" s="236" t="s">
        <v>1</v>
      </c>
      <c r="F136" s="237" t="s">
        <v>191</v>
      </c>
      <c r="G136" s="234"/>
      <c r="H136" s="236" t="s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135</v>
      </c>
      <c r="AU136" s="243" t="s">
        <v>86</v>
      </c>
      <c r="AV136" s="13" t="s">
        <v>84</v>
      </c>
      <c r="AW136" s="13" t="s">
        <v>33</v>
      </c>
      <c r="AX136" s="13" t="s">
        <v>76</v>
      </c>
      <c r="AY136" s="243" t="s">
        <v>127</v>
      </c>
    </row>
    <row r="137" s="14" customFormat="1">
      <c r="A137" s="14"/>
      <c r="B137" s="244"/>
      <c r="C137" s="245"/>
      <c r="D137" s="235" t="s">
        <v>135</v>
      </c>
      <c r="E137" s="246" t="s">
        <v>1</v>
      </c>
      <c r="F137" s="247" t="s">
        <v>192</v>
      </c>
      <c r="G137" s="245"/>
      <c r="H137" s="248">
        <v>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135</v>
      </c>
      <c r="AU137" s="254" t="s">
        <v>86</v>
      </c>
      <c r="AV137" s="14" t="s">
        <v>86</v>
      </c>
      <c r="AW137" s="14" t="s">
        <v>33</v>
      </c>
      <c r="AX137" s="14" t="s">
        <v>76</v>
      </c>
      <c r="AY137" s="254" t="s">
        <v>127</v>
      </c>
    </row>
    <row r="138" s="15" customFormat="1">
      <c r="A138" s="15"/>
      <c r="B138" s="255"/>
      <c r="C138" s="256"/>
      <c r="D138" s="235" t="s">
        <v>135</v>
      </c>
      <c r="E138" s="257" t="s">
        <v>1</v>
      </c>
      <c r="F138" s="258" t="s">
        <v>138</v>
      </c>
      <c r="G138" s="256"/>
      <c r="H138" s="259">
        <v>1</v>
      </c>
      <c r="I138" s="260"/>
      <c r="J138" s="256"/>
      <c r="K138" s="256"/>
      <c r="L138" s="261"/>
      <c r="M138" s="262"/>
      <c r="N138" s="263"/>
      <c r="O138" s="263"/>
      <c r="P138" s="263"/>
      <c r="Q138" s="263"/>
      <c r="R138" s="263"/>
      <c r="S138" s="263"/>
      <c r="T138" s="264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5" t="s">
        <v>135</v>
      </c>
      <c r="AU138" s="265" t="s">
        <v>86</v>
      </c>
      <c r="AV138" s="15" t="s">
        <v>126</v>
      </c>
      <c r="AW138" s="15" t="s">
        <v>33</v>
      </c>
      <c r="AX138" s="15" t="s">
        <v>84</v>
      </c>
      <c r="AY138" s="265" t="s">
        <v>127</v>
      </c>
    </row>
    <row r="139" s="2" customFormat="1" ht="33" customHeight="1">
      <c r="A139" s="38"/>
      <c r="B139" s="39"/>
      <c r="C139" s="203" t="s">
        <v>146</v>
      </c>
      <c r="D139" s="203" t="s">
        <v>122</v>
      </c>
      <c r="E139" s="204" t="s">
        <v>309</v>
      </c>
      <c r="F139" s="205" t="s">
        <v>310</v>
      </c>
      <c r="G139" s="206" t="s">
        <v>180</v>
      </c>
      <c r="H139" s="207">
        <v>39.770000000000003</v>
      </c>
      <c r="I139" s="208"/>
      <c r="J139" s="209">
        <f>ROUND(I139*H139,2)</f>
        <v>0</v>
      </c>
      <c r="K139" s="210"/>
      <c r="L139" s="44"/>
      <c r="M139" s="211" t="s">
        <v>1</v>
      </c>
      <c r="N139" s="212" t="s">
        <v>41</v>
      </c>
      <c r="O139" s="91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126</v>
      </c>
      <c r="AT139" s="215" t="s">
        <v>122</v>
      </c>
      <c r="AU139" s="215" t="s">
        <v>86</v>
      </c>
      <c r="AY139" s="17" t="s">
        <v>127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84</v>
      </c>
      <c r="BK139" s="216">
        <f>ROUND(I139*H139,2)</f>
        <v>0</v>
      </c>
      <c r="BL139" s="17" t="s">
        <v>126</v>
      </c>
      <c r="BM139" s="215" t="s">
        <v>142</v>
      </c>
    </row>
    <row r="140" s="13" customFormat="1">
      <c r="A140" s="13"/>
      <c r="B140" s="233"/>
      <c r="C140" s="234"/>
      <c r="D140" s="235" t="s">
        <v>135</v>
      </c>
      <c r="E140" s="236" t="s">
        <v>1</v>
      </c>
      <c r="F140" s="237" t="s">
        <v>282</v>
      </c>
      <c r="G140" s="234"/>
      <c r="H140" s="236" t="s">
        <v>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135</v>
      </c>
      <c r="AU140" s="243" t="s">
        <v>86</v>
      </c>
      <c r="AV140" s="13" t="s">
        <v>84</v>
      </c>
      <c r="AW140" s="13" t="s">
        <v>33</v>
      </c>
      <c r="AX140" s="13" t="s">
        <v>76</v>
      </c>
      <c r="AY140" s="243" t="s">
        <v>127</v>
      </c>
    </row>
    <row r="141" s="13" customFormat="1">
      <c r="A141" s="13"/>
      <c r="B141" s="233"/>
      <c r="C141" s="234"/>
      <c r="D141" s="235" t="s">
        <v>135</v>
      </c>
      <c r="E141" s="236" t="s">
        <v>1</v>
      </c>
      <c r="F141" s="237" t="s">
        <v>311</v>
      </c>
      <c r="G141" s="234"/>
      <c r="H141" s="236" t="s">
        <v>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135</v>
      </c>
      <c r="AU141" s="243" t="s">
        <v>86</v>
      </c>
      <c r="AV141" s="13" t="s">
        <v>84</v>
      </c>
      <c r="AW141" s="13" t="s">
        <v>33</v>
      </c>
      <c r="AX141" s="13" t="s">
        <v>76</v>
      </c>
      <c r="AY141" s="243" t="s">
        <v>127</v>
      </c>
    </row>
    <row r="142" s="14" customFormat="1">
      <c r="A142" s="14"/>
      <c r="B142" s="244"/>
      <c r="C142" s="245"/>
      <c r="D142" s="235" t="s">
        <v>135</v>
      </c>
      <c r="E142" s="246" t="s">
        <v>1</v>
      </c>
      <c r="F142" s="247" t="s">
        <v>312</v>
      </c>
      <c r="G142" s="245"/>
      <c r="H142" s="248">
        <v>36.829999999999998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135</v>
      </c>
      <c r="AU142" s="254" t="s">
        <v>86</v>
      </c>
      <c r="AV142" s="14" t="s">
        <v>86</v>
      </c>
      <c r="AW142" s="14" t="s">
        <v>33</v>
      </c>
      <c r="AX142" s="14" t="s">
        <v>76</v>
      </c>
      <c r="AY142" s="254" t="s">
        <v>127</v>
      </c>
    </row>
    <row r="143" s="14" customFormat="1">
      <c r="A143" s="14"/>
      <c r="B143" s="244"/>
      <c r="C143" s="245"/>
      <c r="D143" s="235" t="s">
        <v>135</v>
      </c>
      <c r="E143" s="246" t="s">
        <v>1</v>
      </c>
      <c r="F143" s="247" t="s">
        <v>313</v>
      </c>
      <c r="G143" s="245"/>
      <c r="H143" s="248">
        <v>2.9399999999999999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135</v>
      </c>
      <c r="AU143" s="254" t="s">
        <v>86</v>
      </c>
      <c r="AV143" s="14" t="s">
        <v>86</v>
      </c>
      <c r="AW143" s="14" t="s">
        <v>33</v>
      </c>
      <c r="AX143" s="14" t="s">
        <v>76</v>
      </c>
      <c r="AY143" s="254" t="s">
        <v>127</v>
      </c>
    </row>
    <row r="144" s="15" customFormat="1">
      <c r="A144" s="15"/>
      <c r="B144" s="255"/>
      <c r="C144" s="256"/>
      <c r="D144" s="235" t="s">
        <v>135</v>
      </c>
      <c r="E144" s="257" t="s">
        <v>1</v>
      </c>
      <c r="F144" s="258" t="s">
        <v>199</v>
      </c>
      <c r="G144" s="256"/>
      <c r="H144" s="259">
        <v>39.769999999999996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5" t="s">
        <v>135</v>
      </c>
      <c r="AU144" s="265" t="s">
        <v>86</v>
      </c>
      <c r="AV144" s="15" t="s">
        <v>126</v>
      </c>
      <c r="AW144" s="15" t="s">
        <v>33</v>
      </c>
      <c r="AX144" s="15" t="s">
        <v>84</v>
      </c>
      <c r="AY144" s="265" t="s">
        <v>127</v>
      </c>
    </row>
    <row r="145" s="2" customFormat="1" ht="33" customHeight="1">
      <c r="A145" s="38"/>
      <c r="B145" s="39"/>
      <c r="C145" s="203" t="s">
        <v>134</v>
      </c>
      <c r="D145" s="203" t="s">
        <v>122</v>
      </c>
      <c r="E145" s="204" t="s">
        <v>218</v>
      </c>
      <c r="F145" s="205" t="s">
        <v>219</v>
      </c>
      <c r="G145" s="206" t="s">
        <v>180</v>
      </c>
      <c r="H145" s="207">
        <v>33.890000000000001</v>
      </c>
      <c r="I145" s="208"/>
      <c r="J145" s="209">
        <f>ROUND(I145*H145,2)</f>
        <v>0</v>
      </c>
      <c r="K145" s="210"/>
      <c r="L145" s="44"/>
      <c r="M145" s="211" t="s">
        <v>1</v>
      </c>
      <c r="N145" s="212" t="s">
        <v>41</v>
      </c>
      <c r="O145" s="91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126</v>
      </c>
      <c r="AT145" s="215" t="s">
        <v>122</v>
      </c>
      <c r="AU145" s="215" t="s">
        <v>86</v>
      </c>
      <c r="AY145" s="17" t="s">
        <v>127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84</v>
      </c>
      <c r="BK145" s="216">
        <f>ROUND(I145*H145,2)</f>
        <v>0</v>
      </c>
      <c r="BL145" s="17" t="s">
        <v>126</v>
      </c>
      <c r="BM145" s="215" t="s">
        <v>8</v>
      </c>
    </row>
    <row r="146" s="13" customFormat="1">
      <c r="A146" s="13"/>
      <c r="B146" s="233"/>
      <c r="C146" s="234"/>
      <c r="D146" s="235" t="s">
        <v>135</v>
      </c>
      <c r="E146" s="236" t="s">
        <v>1</v>
      </c>
      <c r="F146" s="237" t="s">
        <v>197</v>
      </c>
      <c r="G146" s="234"/>
      <c r="H146" s="236" t="s">
        <v>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135</v>
      </c>
      <c r="AU146" s="243" t="s">
        <v>86</v>
      </c>
      <c r="AV146" s="13" t="s">
        <v>84</v>
      </c>
      <c r="AW146" s="13" t="s">
        <v>33</v>
      </c>
      <c r="AX146" s="13" t="s">
        <v>76</v>
      </c>
      <c r="AY146" s="243" t="s">
        <v>127</v>
      </c>
    </row>
    <row r="147" s="13" customFormat="1">
      <c r="A147" s="13"/>
      <c r="B147" s="233"/>
      <c r="C147" s="234"/>
      <c r="D147" s="235" t="s">
        <v>135</v>
      </c>
      <c r="E147" s="236" t="s">
        <v>1</v>
      </c>
      <c r="F147" s="237" t="s">
        <v>314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135</v>
      </c>
      <c r="AU147" s="243" t="s">
        <v>86</v>
      </c>
      <c r="AV147" s="13" t="s">
        <v>84</v>
      </c>
      <c r="AW147" s="13" t="s">
        <v>33</v>
      </c>
      <c r="AX147" s="13" t="s">
        <v>76</v>
      </c>
      <c r="AY147" s="243" t="s">
        <v>127</v>
      </c>
    </row>
    <row r="148" s="14" customFormat="1">
      <c r="A148" s="14"/>
      <c r="B148" s="244"/>
      <c r="C148" s="245"/>
      <c r="D148" s="235" t="s">
        <v>135</v>
      </c>
      <c r="E148" s="246" t="s">
        <v>1</v>
      </c>
      <c r="F148" s="247" t="s">
        <v>315</v>
      </c>
      <c r="G148" s="245"/>
      <c r="H148" s="248">
        <v>33.890000000000001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135</v>
      </c>
      <c r="AU148" s="254" t="s">
        <v>86</v>
      </c>
      <c r="AV148" s="14" t="s">
        <v>86</v>
      </c>
      <c r="AW148" s="14" t="s">
        <v>33</v>
      </c>
      <c r="AX148" s="14" t="s">
        <v>76</v>
      </c>
      <c r="AY148" s="254" t="s">
        <v>127</v>
      </c>
    </row>
    <row r="149" s="15" customFormat="1">
      <c r="A149" s="15"/>
      <c r="B149" s="255"/>
      <c r="C149" s="256"/>
      <c r="D149" s="235" t="s">
        <v>135</v>
      </c>
      <c r="E149" s="257" t="s">
        <v>1</v>
      </c>
      <c r="F149" s="258" t="s">
        <v>199</v>
      </c>
      <c r="G149" s="256"/>
      <c r="H149" s="259">
        <v>33.890000000000001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5" t="s">
        <v>135</v>
      </c>
      <c r="AU149" s="265" t="s">
        <v>86</v>
      </c>
      <c r="AV149" s="15" t="s">
        <v>126</v>
      </c>
      <c r="AW149" s="15" t="s">
        <v>33</v>
      </c>
      <c r="AX149" s="15" t="s">
        <v>84</v>
      </c>
      <c r="AY149" s="265" t="s">
        <v>127</v>
      </c>
    </row>
    <row r="150" s="2" customFormat="1" ht="37.8" customHeight="1">
      <c r="A150" s="38"/>
      <c r="B150" s="39"/>
      <c r="C150" s="203" t="s">
        <v>154</v>
      </c>
      <c r="D150" s="203" t="s">
        <v>122</v>
      </c>
      <c r="E150" s="204" t="s">
        <v>222</v>
      </c>
      <c r="F150" s="205" t="s">
        <v>223</v>
      </c>
      <c r="G150" s="206" t="s">
        <v>180</v>
      </c>
      <c r="H150" s="207">
        <v>33.890000000000001</v>
      </c>
      <c r="I150" s="208"/>
      <c r="J150" s="209">
        <f>ROUND(I150*H150,2)</f>
        <v>0</v>
      </c>
      <c r="K150" s="210"/>
      <c r="L150" s="44"/>
      <c r="M150" s="211" t="s">
        <v>1</v>
      </c>
      <c r="N150" s="212" t="s">
        <v>41</v>
      </c>
      <c r="O150" s="91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126</v>
      </c>
      <c r="AT150" s="215" t="s">
        <v>122</v>
      </c>
      <c r="AU150" s="215" t="s">
        <v>86</v>
      </c>
      <c r="AY150" s="17" t="s">
        <v>127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84</v>
      </c>
      <c r="BK150" s="216">
        <f>ROUND(I150*H150,2)</f>
        <v>0</v>
      </c>
      <c r="BL150" s="17" t="s">
        <v>126</v>
      </c>
      <c r="BM150" s="215" t="s">
        <v>145</v>
      </c>
    </row>
    <row r="151" s="13" customFormat="1">
      <c r="A151" s="13"/>
      <c r="B151" s="233"/>
      <c r="C151" s="234"/>
      <c r="D151" s="235" t="s">
        <v>135</v>
      </c>
      <c r="E151" s="236" t="s">
        <v>1</v>
      </c>
      <c r="F151" s="237" t="s">
        <v>197</v>
      </c>
      <c r="G151" s="234"/>
      <c r="H151" s="236" t="s">
        <v>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135</v>
      </c>
      <c r="AU151" s="243" t="s">
        <v>86</v>
      </c>
      <c r="AV151" s="13" t="s">
        <v>84</v>
      </c>
      <c r="AW151" s="13" t="s">
        <v>33</v>
      </c>
      <c r="AX151" s="13" t="s">
        <v>76</v>
      </c>
      <c r="AY151" s="243" t="s">
        <v>127</v>
      </c>
    </row>
    <row r="152" s="13" customFormat="1">
      <c r="A152" s="13"/>
      <c r="B152" s="233"/>
      <c r="C152" s="234"/>
      <c r="D152" s="235" t="s">
        <v>135</v>
      </c>
      <c r="E152" s="236" t="s">
        <v>1</v>
      </c>
      <c r="F152" s="237" t="s">
        <v>314</v>
      </c>
      <c r="G152" s="234"/>
      <c r="H152" s="236" t="s">
        <v>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135</v>
      </c>
      <c r="AU152" s="243" t="s">
        <v>86</v>
      </c>
      <c r="AV152" s="13" t="s">
        <v>84</v>
      </c>
      <c r="AW152" s="13" t="s">
        <v>33</v>
      </c>
      <c r="AX152" s="13" t="s">
        <v>76</v>
      </c>
      <c r="AY152" s="243" t="s">
        <v>127</v>
      </c>
    </row>
    <row r="153" s="13" customFormat="1">
      <c r="A153" s="13"/>
      <c r="B153" s="233"/>
      <c r="C153" s="234"/>
      <c r="D153" s="235" t="s">
        <v>135</v>
      </c>
      <c r="E153" s="236" t="s">
        <v>1</v>
      </c>
      <c r="F153" s="237" t="s">
        <v>316</v>
      </c>
      <c r="G153" s="234"/>
      <c r="H153" s="236" t="s">
        <v>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135</v>
      </c>
      <c r="AU153" s="243" t="s">
        <v>86</v>
      </c>
      <c r="AV153" s="13" t="s">
        <v>84</v>
      </c>
      <c r="AW153" s="13" t="s">
        <v>33</v>
      </c>
      <c r="AX153" s="13" t="s">
        <v>76</v>
      </c>
      <c r="AY153" s="243" t="s">
        <v>127</v>
      </c>
    </row>
    <row r="154" s="14" customFormat="1">
      <c r="A154" s="14"/>
      <c r="B154" s="244"/>
      <c r="C154" s="245"/>
      <c r="D154" s="235" t="s">
        <v>135</v>
      </c>
      <c r="E154" s="246" t="s">
        <v>1</v>
      </c>
      <c r="F154" s="247" t="s">
        <v>317</v>
      </c>
      <c r="G154" s="245"/>
      <c r="H154" s="248">
        <v>33.890000000000001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135</v>
      </c>
      <c r="AU154" s="254" t="s">
        <v>86</v>
      </c>
      <c r="AV154" s="14" t="s">
        <v>86</v>
      </c>
      <c r="AW154" s="14" t="s">
        <v>33</v>
      </c>
      <c r="AX154" s="14" t="s">
        <v>76</v>
      </c>
      <c r="AY154" s="254" t="s">
        <v>127</v>
      </c>
    </row>
    <row r="155" s="15" customFormat="1">
      <c r="A155" s="15"/>
      <c r="B155" s="255"/>
      <c r="C155" s="256"/>
      <c r="D155" s="235" t="s">
        <v>135</v>
      </c>
      <c r="E155" s="257" t="s">
        <v>1</v>
      </c>
      <c r="F155" s="258" t="s">
        <v>199</v>
      </c>
      <c r="G155" s="256"/>
      <c r="H155" s="259">
        <v>33.890000000000001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5" t="s">
        <v>135</v>
      </c>
      <c r="AU155" s="265" t="s">
        <v>86</v>
      </c>
      <c r="AV155" s="15" t="s">
        <v>126</v>
      </c>
      <c r="AW155" s="15" t="s">
        <v>33</v>
      </c>
      <c r="AX155" s="15" t="s">
        <v>84</v>
      </c>
      <c r="AY155" s="265" t="s">
        <v>127</v>
      </c>
    </row>
    <row r="156" s="2" customFormat="1" ht="16.5" customHeight="1">
      <c r="A156" s="38"/>
      <c r="B156" s="39"/>
      <c r="C156" s="203" t="s">
        <v>158</v>
      </c>
      <c r="D156" s="203" t="s">
        <v>122</v>
      </c>
      <c r="E156" s="204" t="s">
        <v>318</v>
      </c>
      <c r="F156" s="205" t="s">
        <v>319</v>
      </c>
      <c r="G156" s="206" t="s">
        <v>320</v>
      </c>
      <c r="H156" s="207">
        <v>6.7999999999999998</v>
      </c>
      <c r="I156" s="208"/>
      <c r="J156" s="209">
        <f>ROUND(I156*H156,2)</f>
        <v>0</v>
      </c>
      <c r="K156" s="210"/>
      <c r="L156" s="44"/>
      <c r="M156" s="211" t="s">
        <v>1</v>
      </c>
      <c r="N156" s="212" t="s">
        <v>41</v>
      </c>
      <c r="O156" s="91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126</v>
      </c>
      <c r="AT156" s="215" t="s">
        <v>122</v>
      </c>
      <c r="AU156" s="215" t="s">
        <v>86</v>
      </c>
      <c r="AY156" s="17" t="s">
        <v>127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84</v>
      </c>
      <c r="BK156" s="216">
        <f>ROUND(I156*H156,2)</f>
        <v>0</v>
      </c>
      <c r="BL156" s="17" t="s">
        <v>126</v>
      </c>
      <c r="BM156" s="215" t="s">
        <v>149</v>
      </c>
    </row>
    <row r="157" s="13" customFormat="1">
      <c r="A157" s="13"/>
      <c r="B157" s="233"/>
      <c r="C157" s="234"/>
      <c r="D157" s="235" t="s">
        <v>135</v>
      </c>
      <c r="E157" s="236" t="s">
        <v>1</v>
      </c>
      <c r="F157" s="237" t="s">
        <v>191</v>
      </c>
      <c r="G157" s="234"/>
      <c r="H157" s="236" t="s">
        <v>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135</v>
      </c>
      <c r="AU157" s="243" t="s">
        <v>86</v>
      </c>
      <c r="AV157" s="13" t="s">
        <v>84</v>
      </c>
      <c r="AW157" s="13" t="s">
        <v>33</v>
      </c>
      <c r="AX157" s="13" t="s">
        <v>76</v>
      </c>
      <c r="AY157" s="243" t="s">
        <v>127</v>
      </c>
    </row>
    <row r="158" s="13" customFormat="1">
      <c r="A158" s="13"/>
      <c r="B158" s="233"/>
      <c r="C158" s="234"/>
      <c r="D158" s="235" t="s">
        <v>135</v>
      </c>
      <c r="E158" s="236" t="s">
        <v>1</v>
      </c>
      <c r="F158" s="237" t="s">
        <v>321</v>
      </c>
      <c r="G158" s="234"/>
      <c r="H158" s="236" t="s">
        <v>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135</v>
      </c>
      <c r="AU158" s="243" t="s">
        <v>86</v>
      </c>
      <c r="AV158" s="13" t="s">
        <v>84</v>
      </c>
      <c r="AW158" s="13" t="s">
        <v>33</v>
      </c>
      <c r="AX158" s="13" t="s">
        <v>76</v>
      </c>
      <c r="AY158" s="243" t="s">
        <v>127</v>
      </c>
    </row>
    <row r="159" s="13" customFormat="1">
      <c r="A159" s="13"/>
      <c r="B159" s="233"/>
      <c r="C159" s="234"/>
      <c r="D159" s="235" t="s">
        <v>135</v>
      </c>
      <c r="E159" s="236" t="s">
        <v>1</v>
      </c>
      <c r="F159" s="237" t="s">
        <v>322</v>
      </c>
      <c r="G159" s="234"/>
      <c r="H159" s="236" t="s">
        <v>1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135</v>
      </c>
      <c r="AU159" s="243" t="s">
        <v>86</v>
      </c>
      <c r="AV159" s="13" t="s">
        <v>84</v>
      </c>
      <c r="AW159" s="13" t="s">
        <v>33</v>
      </c>
      <c r="AX159" s="13" t="s">
        <v>76</v>
      </c>
      <c r="AY159" s="243" t="s">
        <v>127</v>
      </c>
    </row>
    <row r="160" s="14" customFormat="1">
      <c r="A160" s="14"/>
      <c r="B160" s="244"/>
      <c r="C160" s="245"/>
      <c r="D160" s="235" t="s">
        <v>135</v>
      </c>
      <c r="E160" s="246" t="s">
        <v>1</v>
      </c>
      <c r="F160" s="247" t="s">
        <v>323</v>
      </c>
      <c r="G160" s="245"/>
      <c r="H160" s="248">
        <v>6.7999999999999998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135</v>
      </c>
      <c r="AU160" s="254" t="s">
        <v>86</v>
      </c>
      <c r="AV160" s="14" t="s">
        <v>86</v>
      </c>
      <c r="AW160" s="14" t="s">
        <v>33</v>
      </c>
      <c r="AX160" s="14" t="s">
        <v>76</v>
      </c>
      <c r="AY160" s="254" t="s">
        <v>127</v>
      </c>
    </row>
    <row r="161" s="15" customFormat="1">
      <c r="A161" s="15"/>
      <c r="B161" s="255"/>
      <c r="C161" s="256"/>
      <c r="D161" s="235" t="s">
        <v>135</v>
      </c>
      <c r="E161" s="257" t="s">
        <v>1</v>
      </c>
      <c r="F161" s="258" t="s">
        <v>199</v>
      </c>
      <c r="G161" s="256"/>
      <c r="H161" s="259">
        <v>6.7999999999999998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5" t="s">
        <v>135</v>
      </c>
      <c r="AU161" s="265" t="s">
        <v>86</v>
      </c>
      <c r="AV161" s="15" t="s">
        <v>126</v>
      </c>
      <c r="AW161" s="15" t="s">
        <v>33</v>
      </c>
      <c r="AX161" s="15" t="s">
        <v>84</v>
      </c>
      <c r="AY161" s="265" t="s">
        <v>127</v>
      </c>
    </row>
    <row r="162" s="2" customFormat="1" ht="21.75" customHeight="1">
      <c r="A162" s="38"/>
      <c r="B162" s="39"/>
      <c r="C162" s="203" t="s">
        <v>164</v>
      </c>
      <c r="D162" s="203" t="s">
        <v>122</v>
      </c>
      <c r="E162" s="204" t="s">
        <v>324</v>
      </c>
      <c r="F162" s="205" t="s">
        <v>325</v>
      </c>
      <c r="G162" s="206" t="s">
        <v>320</v>
      </c>
      <c r="H162" s="207">
        <v>6.7999999999999998</v>
      </c>
      <c r="I162" s="208"/>
      <c r="J162" s="209">
        <f>ROUND(I162*H162,2)</f>
        <v>0</v>
      </c>
      <c r="K162" s="210"/>
      <c r="L162" s="44"/>
      <c r="M162" s="211" t="s">
        <v>1</v>
      </c>
      <c r="N162" s="212" t="s">
        <v>41</v>
      </c>
      <c r="O162" s="91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126</v>
      </c>
      <c r="AT162" s="215" t="s">
        <v>122</v>
      </c>
      <c r="AU162" s="215" t="s">
        <v>86</v>
      </c>
      <c r="AY162" s="17" t="s">
        <v>127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84</v>
      </c>
      <c r="BK162" s="216">
        <f>ROUND(I162*H162,2)</f>
        <v>0</v>
      </c>
      <c r="BL162" s="17" t="s">
        <v>126</v>
      </c>
      <c r="BM162" s="215" t="s">
        <v>152</v>
      </c>
    </row>
    <row r="163" s="13" customFormat="1">
      <c r="A163" s="13"/>
      <c r="B163" s="233"/>
      <c r="C163" s="234"/>
      <c r="D163" s="235" t="s">
        <v>135</v>
      </c>
      <c r="E163" s="236" t="s">
        <v>1</v>
      </c>
      <c r="F163" s="237" t="s">
        <v>191</v>
      </c>
      <c r="G163" s="234"/>
      <c r="H163" s="236" t="s">
        <v>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135</v>
      </c>
      <c r="AU163" s="243" t="s">
        <v>86</v>
      </c>
      <c r="AV163" s="13" t="s">
        <v>84</v>
      </c>
      <c r="AW163" s="13" t="s">
        <v>33</v>
      </c>
      <c r="AX163" s="13" t="s">
        <v>76</v>
      </c>
      <c r="AY163" s="243" t="s">
        <v>127</v>
      </c>
    </row>
    <row r="164" s="13" customFormat="1">
      <c r="A164" s="13"/>
      <c r="B164" s="233"/>
      <c r="C164" s="234"/>
      <c r="D164" s="235" t="s">
        <v>135</v>
      </c>
      <c r="E164" s="236" t="s">
        <v>1</v>
      </c>
      <c r="F164" s="237" t="s">
        <v>321</v>
      </c>
      <c r="G164" s="234"/>
      <c r="H164" s="236" t="s">
        <v>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135</v>
      </c>
      <c r="AU164" s="243" t="s">
        <v>86</v>
      </c>
      <c r="AV164" s="13" t="s">
        <v>84</v>
      </c>
      <c r="AW164" s="13" t="s">
        <v>33</v>
      </c>
      <c r="AX164" s="13" t="s">
        <v>76</v>
      </c>
      <c r="AY164" s="243" t="s">
        <v>127</v>
      </c>
    </row>
    <row r="165" s="13" customFormat="1">
      <c r="A165" s="13"/>
      <c r="B165" s="233"/>
      <c r="C165" s="234"/>
      <c r="D165" s="235" t="s">
        <v>135</v>
      </c>
      <c r="E165" s="236" t="s">
        <v>1</v>
      </c>
      <c r="F165" s="237" t="s">
        <v>322</v>
      </c>
      <c r="G165" s="234"/>
      <c r="H165" s="236" t="s">
        <v>1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135</v>
      </c>
      <c r="AU165" s="243" t="s">
        <v>86</v>
      </c>
      <c r="AV165" s="13" t="s">
        <v>84</v>
      </c>
      <c r="AW165" s="13" t="s">
        <v>33</v>
      </c>
      <c r="AX165" s="13" t="s">
        <v>76</v>
      </c>
      <c r="AY165" s="243" t="s">
        <v>127</v>
      </c>
    </row>
    <row r="166" s="14" customFormat="1">
      <c r="A166" s="14"/>
      <c r="B166" s="244"/>
      <c r="C166" s="245"/>
      <c r="D166" s="235" t="s">
        <v>135</v>
      </c>
      <c r="E166" s="246" t="s">
        <v>1</v>
      </c>
      <c r="F166" s="247" t="s">
        <v>323</v>
      </c>
      <c r="G166" s="245"/>
      <c r="H166" s="248">
        <v>6.7999999999999998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135</v>
      </c>
      <c r="AU166" s="254" t="s">
        <v>86</v>
      </c>
      <c r="AV166" s="14" t="s">
        <v>86</v>
      </c>
      <c r="AW166" s="14" t="s">
        <v>33</v>
      </c>
      <c r="AX166" s="14" t="s">
        <v>76</v>
      </c>
      <c r="AY166" s="254" t="s">
        <v>127</v>
      </c>
    </row>
    <row r="167" s="15" customFormat="1">
      <c r="A167" s="15"/>
      <c r="B167" s="255"/>
      <c r="C167" s="256"/>
      <c r="D167" s="235" t="s">
        <v>135</v>
      </c>
      <c r="E167" s="257" t="s">
        <v>1</v>
      </c>
      <c r="F167" s="258" t="s">
        <v>199</v>
      </c>
      <c r="G167" s="256"/>
      <c r="H167" s="259">
        <v>6.7999999999999998</v>
      </c>
      <c r="I167" s="260"/>
      <c r="J167" s="256"/>
      <c r="K167" s="256"/>
      <c r="L167" s="261"/>
      <c r="M167" s="262"/>
      <c r="N167" s="263"/>
      <c r="O167" s="263"/>
      <c r="P167" s="263"/>
      <c r="Q167" s="263"/>
      <c r="R167" s="263"/>
      <c r="S167" s="263"/>
      <c r="T167" s="26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5" t="s">
        <v>135</v>
      </c>
      <c r="AU167" s="265" t="s">
        <v>86</v>
      </c>
      <c r="AV167" s="15" t="s">
        <v>126</v>
      </c>
      <c r="AW167" s="15" t="s">
        <v>33</v>
      </c>
      <c r="AX167" s="15" t="s">
        <v>84</v>
      </c>
      <c r="AY167" s="265" t="s">
        <v>127</v>
      </c>
    </row>
    <row r="168" s="2" customFormat="1" ht="24.15" customHeight="1">
      <c r="A168" s="38"/>
      <c r="B168" s="39"/>
      <c r="C168" s="203" t="s">
        <v>142</v>
      </c>
      <c r="D168" s="203" t="s">
        <v>122</v>
      </c>
      <c r="E168" s="204" t="s">
        <v>326</v>
      </c>
      <c r="F168" s="205" t="s">
        <v>327</v>
      </c>
      <c r="G168" s="206" t="s">
        <v>180</v>
      </c>
      <c r="H168" s="207">
        <v>3</v>
      </c>
      <c r="I168" s="208"/>
      <c r="J168" s="209">
        <f>ROUND(I168*H168,2)</f>
        <v>0</v>
      </c>
      <c r="K168" s="210"/>
      <c r="L168" s="44"/>
      <c r="M168" s="211" t="s">
        <v>1</v>
      </c>
      <c r="N168" s="212" t="s">
        <v>41</v>
      </c>
      <c r="O168" s="91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126</v>
      </c>
      <c r="AT168" s="215" t="s">
        <v>122</v>
      </c>
      <c r="AU168" s="215" t="s">
        <v>86</v>
      </c>
      <c r="AY168" s="17" t="s">
        <v>127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84</v>
      </c>
      <c r="BK168" s="216">
        <f>ROUND(I168*H168,2)</f>
        <v>0</v>
      </c>
      <c r="BL168" s="17" t="s">
        <v>126</v>
      </c>
      <c r="BM168" s="215" t="s">
        <v>157</v>
      </c>
    </row>
    <row r="169" s="13" customFormat="1">
      <c r="A169" s="13"/>
      <c r="B169" s="233"/>
      <c r="C169" s="234"/>
      <c r="D169" s="235" t="s">
        <v>135</v>
      </c>
      <c r="E169" s="236" t="s">
        <v>1</v>
      </c>
      <c r="F169" s="237" t="s">
        <v>328</v>
      </c>
      <c r="G169" s="234"/>
      <c r="H169" s="236" t="s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135</v>
      </c>
      <c r="AU169" s="243" t="s">
        <v>86</v>
      </c>
      <c r="AV169" s="13" t="s">
        <v>84</v>
      </c>
      <c r="AW169" s="13" t="s">
        <v>33</v>
      </c>
      <c r="AX169" s="13" t="s">
        <v>76</v>
      </c>
      <c r="AY169" s="243" t="s">
        <v>127</v>
      </c>
    </row>
    <row r="170" s="14" customFormat="1">
      <c r="A170" s="14"/>
      <c r="B170" s="244"/>
      <c r="C170" s="245"/>
      <c r="D170" s="235" t="s">
        <v>135</v>
      </c>
      <c r="E170" s="246" t="s">
        <v>1</v>
      </c>
      <c r="F170" s="247" t="s">
        <v>329</v>
      </c>
      <c r="G170" s="245"/>
      <c r="H170" s="248">
        <v>3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135</v>
      </c>
      <c r="AU170" s="254" t="s">
        <v>86</v>
      </c>
      <c r="AV170" s="14" t="s">
        <v>86</v>
      </c>
      <c r="AW170" s="14" t="s">
        <v>33</v>
      </c>
      <c r="AX170" s="14" t="s">
        <v>76</v>
      </c>
      <c r="AY170" s="254" t="s">
        <v>127</v>
      </c>
    </row>
    <row r="171" s="15" customFormat="1">
      <c r="A171" s="15"/>
      <c r="B171" s="255"/>
      <c r="C171" s="256"/>
      <c r="D171" s="235" t="s">
        <v>135</v>
      </c>
      <c r="E171" s="257" t="s">
        <v>1</v>
      </c>
      <c r="F171" s="258" t="s">
        <v>138</v>
      </c>
      <c r="G171" s="256"/>
      <c r="H171" s="259">
        <v>3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5" t="s">
        <v>135</v>
      </c>
      <c r="AU171" s="265" t="s">
        <v>86</v>
      </c>
      <c r="AV171" s="15" t="s">
        <v>126</v>
      </c>
      <c r="AW171" s="15" t="s">
        <v>33</v>
      </c>
      <c r="AX171" s="15" t="s">
        <v>84</v>
      </c>
      <c r="AY171" s="265" t="s">
        <v>127</v>
      </c>
    </row>
    <row r="172" s="2" customFormat="1" ht="24.15" customHeight="1">
      <c r="A172" s="38"/>
      <c r="B172" s="39"/>
      <c r="C172" s="203" t="s">
        <v>172</v>
      </c>
      <c r="D172" s="203" t="s">
        <v>122</v>
      </c>
      <c r="E172" s="204" t="s">
        <v>330</v>
      </c>
      <c r="F172" s="205" t="s">
        <v>331</v>
      </c>
      <c r="G172" s="206" t="s">
        <v>180</v>
      </c>
      <c r="H172" s="207">
        <v>1</v>
      </c>
      <c r="I172" s="208"/>
      <c r="J172" s="209">
        <f>ROUND(I172*H172,2)</f>
        <v>0</v>
      </c>
      <c r="K172" s="210"/>
      <c r="L172" s="44"/>
      <c r="M172" s="211" t="s">
        <v>1</v>
      </c>
      <c r="N172" s="212" t="s">
        <v>41</v>
      </c>
      <c r="O172" s="91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126</v>
      </c>
      <c r="AT172" s="215" t="s">
        <v>122</v>
      </c>
      <c r="AU172" s="215" t="s">
        <v>86</v>
      </c>
      <c r="AY172" s="17" t="s">
        <v>127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84</v>
      </c>
      <c r="BK172" s="216">
        <f>ROUND(I172*H172,2)</f>
        <v>0</v>
      </c>
      <c r="BL172" s="17" t="s">
        <v>126</v>
      </c>
      <c r="BM172" s="215" t="s">
        <v>162</v>
      </c>
    </row>
    <row r="173" s="13" customFormat="1">
      <c r="A173" s="13"/>
      <c r="B173" s="233"/>
      <c r="C173" s="234"/>
      <c r="D173" s="235" t="s">
        <v>135</v>
      </c>
      <c r="E173" s="236" t="s">
        <v>1</v>
      </c>
      <c r="F173" s="237" t="s">
        <v>191</v>
      </c>
      <c r="G173" s="234"/>
      <c r="H173" s="236" t="s">
        <v>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135</v>
      </c>
      <c r="AU173" s="243" t="s">
        <v>86</v>
      </c>
      <c r="AV173" s="13" t="s">
        <v>84</v>
      </c>
      <c r="AW173" s="13" t="s">
        <v>33</v>
      </c>
      <c r="AX173" s="13" t="s">
        <v>76</v>
      </c>
      <c r="AY173" s="243" t="s">
        <v>127</v>
      </c>
    </row>
    <row r="174" s="13" customFormat="1">
      <c r="A174" s="13"/>
      <c r="B174" s="233"/>
      <c r="C174" s="234"/>
      <c r="D174" s="235" t="s">
        <v>135</v>
      </c>
      <c r="E174" s="236" t="s">
        <v>1</v>
      </c>
      <c r="F174" s="237" t="s">
        <v>332</v>
      </c>
      <c r="G174" s="234"/>
      <c r="H174" s="236" t="s">
        <v>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135</v>
      </c>
      <c r="AU174" s="243" t="s">
        <v>86</v>
      </c>
      <c r="AV174" s="13" t="s">
        <v>84</v>
      </c>
      <c r="AW174" s="13" t="s">
        <v>33</v>
      </c>
      <c r="AX174" s="13" t="s">
        <v>76</v>
      </c>
      <c r="AY174" s="243" t="s">
        <v>127</v>
      </c>
    </row>
    <row r="175" s="14" customFormat="1">
      <c r="A175" s="14"/>
      <c r="B175" s="244"/>
      <c r="C175" s="245"/>
      <c r="D175" s="235" t="s">
        <v>135</v>
      </c>
      <c r="E175" s="246" t="s">
        <v>1</v>
      </c>
      <c r="F175" s="247" t="s">
        <v>303</v>
      </c>
      <c r="G175" s="245"/>
      <c r="H175" s="248">
        <v>1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135</v>
      </c>
      <c r="AU175" s="254" t="s">
        <v>86</v>
      </c>
      <c r="AV175" s="14" t="s">
        <v>86</v>
      </c>
      <c r="AW175" s="14" t="s">
        <v>33</v>
      </c>
      <c r="AX175" s="14" t="s">
        <v>76</v>
      </c>
      <c r="AY175" s="254" t="s">
        <v>127</v>
      </c>
    </row>
    <row r="176" s="15" customFormat="1">
      <c r="A176" s="15"/>
      <c r="B176" s="255"/>
      <c r="C176" s="256"/>
      <c r="D176" s="235" t="s">
        <v>135</v>
      </c>
      <c r="E176" s="257" t="s">
        <v>1</v>
      </c>
      <c r="F176" s="258" t="s">
        <v>199</v>
      </c>
      <c r="G176" s="256"/>
      <c r="H176" s="259">
        <v>1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5" t="s">
        <v>135</v>
      </c>
      <c r="AU176" s="265" t="s">
        <v>86</v>
      </c>
      <c r="AV176" s="15" t="s">
        <v>126</v>
      </c>
      <c r="AW176" s="15" t="s">
        <v>33</v>
      </c>
      <c r="AX176" s="15" t="s">
        <v>84</v>
      </c>
      <c r="AY176" s="265" t="s">
        <v>127</v>
      </c>
    </row>
    <row r="177" s="2" customFormat="1" ht="24.15" customHeight="1">
      <c r="A177" s="38"/>
      <c r="B177" s="39"/>
      <c r="C177" s="203" t="s">
        <v>8</v>
      </c>
      <c r="D177" s="203" t="s">
        <v>122</v>
      </c>
      <c r="E177" s="204" t="s">
        <v>333</v>
      </c>
      <c r="F177" s="205" t="s">
        <v>334</v>
      </c>
      <c r="G177" s="206" t="s">
        <v>180</v>
      </c>
      <c r="H177" s="207">
        <v>1</v>
      </c>
      <c r="I177" s="208"/>
      <c r="J177" s="209">
        <f>ROUND(I177*H177,2)</f>
        <v>0</v>
      </c>
      <c r="K177" s="210"/>
      <c r="L177" s="44"/>
      <c r="M177" s="211" t="s">
        <v>1</v>
      </c>
      <c r="N177" s="212" t="s">
        <v>41</v>
      </c>
      <c r="O177" s="91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126</v>
      </c>
      <c r="AT177" s="215" t="s">
        <v>122</v>
      </c>
      <c r="AU177" s="215" t="s">
        <v>86</v>
      </c>
      <c r="AY177" s="17" t="s">
        <v>127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84</v>
      </c>
      <c r="BK177" s="216">
        <f>ROUND(I177*H177,2)</f>
        <v>0</v>
      </c>
      <c r="BL177" s="17" t="s">
        <v>126</v>
      </c>
      <c r="BM177" s="215" t="s">
        <v>167</v>
      </c>
    </row>
    <row r="178" s="13" customFormat="1">
      <c r="A178" s="13"/>
      <c r="B178" s="233"/>
      <c r="C178" s="234"/>
      <c r="D178" s="235" t="s">
        <v>135</v>
      </c>
      <c r="E178" s="236" t="s">
        <v>1</v>
      </c>
      <c r="F178" s="237" t="s">
        <v>335</v>
      </c>
      <c r="G178" s="234"/>
      <c r="H178" s="236" t="s">
        <v>1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135</v>
      </c>
      <c r="AU178" s="243" t="s">
        <v>86</v>
      </c>
      <c r="AV178" s="13" t="s">
        <v>84</v>
      </c>
      <c r="AW178" s="13" t="s">
        <v>33</v>
      </c>
      <c r="AX178" s="13" t="s">
        <v>76</v>
      </c>
      <c r="AY178" s="243" t="s">
        <v>127</v>
      </c>
    </row>
    <row r="179" s="14" customFormat="1">
      <c r="A179" s="14"/>
      <c r="B179" s="244"/>
      <c r="C179" s="245"/>
      <c r="D179" s="235" t="s">
        <v>135</v>
      </c>
      <c r="E179" s="246" t="s">
        <v>1</v>
      </c>
      <c r="F179" s="247" t="s">
        <v>336</v>
      </c>
      <c r="G179" s="245"/>
      <c r="H179" s="248">
        <v>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135</v>
      </c>
      <c r="AU179" s="254" t="s">
        <v>86</v>
      </c>
      <c r="AV179" s="14" t="s">
        <v>86</v>
      </c>
      <c r="AW179" s="14" t="s">
        <v>33</v>
      </c>
      <c r="AX179" s="14" t="s">
        <v>76</v>
      </c>
      <c r="AY179" s="254" t="s">
        <v>127</v>
      </c>
    </row>
    <row r="180" s="15" customFormat="1">
      <c r="A180" s="15"/>
      <c r="B180" s="255"/>
      <c r="C180" s="256"/>
      <c r="D180" s="235" t="s">
        <v>135</v>
      </c>
      <c r="E180" s="257" t="s">
        <v>1</v>
      </c>
      <c r="F180" s="258" t="s">
        <v>138</v>
      </c>
      <c r="G180" s="256"/>
      <c r="H180" s="259">
        <v>1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5" t="s">
        <v>135</v>
      </c>
      <c r="AU180" s="265" t="s">
        <v>86</v>
      </c>
      <c r="AV180" s="15" t="s">
        <v>126</v>
      </c>
      <c r="AW180" s="15" t="s">
        <v>33</v>
      </c>
      <c r="AX180" s="15" t="s">
        <v>84</v>
      </c>
      <c r="AY180" s="265" t="s">
        <v>127</v>
      </c>
    </row>
    <row r="181" s="2" customFormat="1" ht="24.15" customHeight="1">
      <c r="A181" s="38"/>
      <c r="B181" s="39"/>
      <c r="C181" s="203" t="s">
        <v>183</v>
      </c>
      <c r="D181" s="203" t="s">
        <v>122</v>
      </c>
      <c r="E181" s="204" t="s">
        <v>337</v>
      </c>
      <c r="F181" s="205" t="s">
        <v>338</v>
      </c>
      <c r="G181" s="206" t="s">
        <v>180</v>
      </c>
      <c r="H181" s="207">
        <v>9.4399999999999995</v>
      </c>
      <c r="I181" s="208"/>
      <c r="J181" s="209">
        <f>ROUND(I181*H181,2)</f>
        <v>0</v>
      </c>
      <c r="K181" s="210"/>
      <c r="L181" s="44"/>
      <c r="M181" s="211" t="s">
        <v>1</v>
      </c>
      <c r="N181" s="212" t="s">
        <v>41</v>
      </c>
      <c r="O181" s="91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126</v>
      </c>
      <c r="AT181" s="215" t="s">
        <v>122</v>
      </c>
      <c r="AU181" s="215" t="s">
        <v>86</v>
      </c>
      <c r="AY181" s="17" t="s">
        <v>127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84</v>
      </c>
      <c r="BK181" s="216">
        <f>ROUND(I181*H181,2)</f>
        <v>0</v>
      </c>
      <c r="BL181" s="17" t="s">
        <v>126</v>
      </c>
      <c r="BM181" s="215" t="s">
        <v>171</v>
      </c>
    </row>
    <row r="182" s="13" customFormat="1">
      <c r="A182" s="13"/>
      <c r="B182" s="233"/>
      <c r="C182" s="234"/>
      <c r="D182" s="235" t="s">
        <v>135</v>
      </c>
      <c r="E182" s="236" t="s">
        <v>1</v>
      </c>
      <c r="F182" s="237" t="s">
        <v>197</v>
      </c>
      <c r="G182" s="234"/>
      <c r="H182" s="236" t="s">
        <v>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135</v>
      </c>
      <c r="AU182" s="243" t="s">
        <v>86</v>
      </c>
      <c r="AV182" s="13" t="s">
        <v>84</v>
      </c>
      <c r="AW182" s="13" t="s">
        <v>33</v>
      </c>
      <c r="AX182" s="13" t="s">
        <v>76</v>
      </c>
      <c r="AY182" s="243" t="s">
        <v>127</v>
      </c>
    </row>
    <row r="183" s="13" customFormat="1">
      <c r="A183" s="13"/>
      <c r="B183" s="233"/>
      <c r="C183" s="234"/>
      <c r="D183" s="235" t="s">
        <v>135</v>
      </c>
      <c r="E183" s="236" t="s">
        <v>1</v>
      </c>
      <c r="F183" s="237" t="s">
        <v>339</v>
      </c>
      <c r="G183" s="234"/>
      <c r="H183" s="236" t="s">
        <v>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135</v>
      </c>
      <c r="AU183" s="243" t="s">
        <v>86</v>
      </c>
      <c r="AV183" s="13" t="s">
        <v>84</v>
      </c>
      <c r="AW183" s="13" t="s">
        <v>33</v>
      </c>
      <c r="AX183" s="13" t="s">
        <v>76</v>
      </c>
      <c r="AY183" s="243" t="s">
        <v>127</v>
      </c>
    </row>
    <row r="184" s="14" customFormat="1">
      <c r="A184" s="14"/>
      <c r="B184" s="244"/>
      <c r="C184" s="245"/>
      <c r="D184" s="235" t="s">
        <v>135</v>
      </c>
      <c r="E184" s="246" t="s">
        <v>1</v>
      </c>
      <c r="F184" s="247" t="s">
        <v>340</v>
      </c>
      <c r="G184" s="245"/>
      <c r="H184" s="248">
        <v>9.4399999999999995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135</v>
      </c>
      <c r="AU184" s="254" t="s">
        <v>86</v>
      </c>
      <c r="AV184" s="14" t="s">
        <v>86</v>
      </c>
      <c r="AW184" s="14" t="s">
        <v>33</v>
      </c>
      <c r="AX184" s="14" t="s">
        <v>76</v>
      </c>
      <c r="AY184" s="254" t="s">
        <v>127</v>
      </c>
    </row>
    <row r="185" s="15" customFormat="1">
      <c r="A185" s="15"/>
      <c r="B185" s="255"/>
      <c r="C185" s="256"/>
      <c r="D185" s="235" t="s">
        <v>135</v>
      </c>
      <c r="E185" s="257" t="s">
        <v>1</v>
      </c>
      <c r="F185" s="258" t="s">
        <v>138</v>
      </c>
      <c r="G185" s="256"/>
      <c r="H185" s="259">
        <v>9.4399999999999995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5" t="s">
        <v>135</v>
      </c>
      <c r="AU185" s="265" t="s">
        <v>86</v>
      </c>
      <c r="AV185" s="15" t="s">
        <v>126</v>
      </c>
      <c r="AW185" s="15" t="s">
        <v>33</v>
      </c>
      <c r="AX185" s="15" t="s">
        <v>84</v>
      </c>
      <c r="AY185" s="265" t="s">
        <v>127</v>
      </c>
    </row>
    <row r="186" s="2" customFormat="1" ht="24.15" customHeight="1">
      <c r="A186" s="38"/>
      <c r="B186" s="39"/>
      <c r="C186" s="203" t="s">
        <v>145</v>
      </c>
      <c r="D186" s="203" t="s">
        <v>122</v>
      </c>
      <c r="E186" s="204" t="s">
        <v>232</v>
      </c>
      <c r="F186" s="205" t="s">
        <v>233</v>
      </c>
      <c r="G186" s="206" t="s">
        <v>180</v>
      </c>
      <c r="H186" s="207">
        <v>6.9800000000000004</v>
      </c>
      <c r="I186" s="208"/>
      <c r="J186" s="209">
        <f>ROUND(I186*H186,2)</f>
        <v>0</v>
      </c>
      <c r="K186" s="210"/>
      <c r="L186" s="44"/>
      <c r="M186" s="211" t="s">
        <v>1</v>
      </c>
      <c r="N186" s="212" t="s">
        <v>41</v>
      </c>
      <c r="O186" s="91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126</v>
      </c>
      <c r="AT186" s="215" t="s">
        <v>122</v>
      </c>
      <c r="AU186" s="215" t="s">
        <v>86</v>
      </c>
      <c r="AY186" s="17" t="s">
        <v>127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84</v>
      </c>
      <c r="BK186" s="216">
        <f>ROUND(I186*H186,2)</f>
        <v>0</v>
      </c>
      <c r="BL186" s="17" t="s">
        <v>126</v>
      </c>
      <c r="BM186" s="215" t="s">
        <v>176</v>
      </c>
    </row>
    <row r="187" s="13" customFormat="1">
      <c r="A187" s="13"/>
      <c r="B187" s="233"/>
      <c r="C187" s="234"/>
      <c r="D187" s="235" t="s">
        <v>135</v>
      </c>
      <c r="E187" s="236" t="s">
        <v>1</v>
      </c>
      <c r="F187" s="237" t="s">
        <v>191</v>
      </c>
      <c r="G187" s="234"/>
      <c r="H187" s="236" t="s">
        <v>1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135</v>
      </c>
      <c r="AU187" s="243" t="s">
        <v>86</v>
      </c>
      <c r="AV187" s="13" t="s">
        <v>84</v>
      </c>
      <c r="AW187" s="13" t="s">
        <v>33</v>
      </c>
      <c r="AX187" s="13" t="s">
        <v>76</v>
      </c>
      <c r="AY187" s="243" t="s">
        <v>127</v>
      </c>
    </row>
    <row r="188" s="13" customFormat="1">
      <c r="A188" s="13"/>
      <c r="B188" s="233"/>
      <c r="C188" s="234"/>
      <c r="D188" s="235" t="s">
        <v>135</v>
      </c>
      <c r="E188" s="236" t="s">
        <v>1</v>
      </c>
      <c r="F188" s="237" t="s">
        <v>341</v>
      </c>
      <c r="G188" s="234"/>
      <c r="H188" s="236" t="s">
        <v>1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135</v>
      </c>
      <c r="AU188" s="243" t="s">
        <v>86</v>
      </c>
      <c r="AV188" s="13" t="s">
        <v>84</v>
      </c>
      <c r="AW188" s="13" t="s">
        <v>33</v>
      </c>
      <c r="AX188" s="13" t="s">
        <v>76</v>
      </c>
      <c r="AY188" s="243" t="s">
        <v>127</v>
      </c>
    </row>
    <row r="189" s="14" customFormat="1">
      <c r="A189" s="14"/>
      <c r="B189" s="244"/>
      <c r="C189" s="245"/>
      <c r="D189" s="235" t="s">
        <v>135</v>
      </c>
      <c r="E189" s="246" t="s">
        <v>1</v>
      </c>
      <c r="F189" s="247" t="s">
        <v>342</v>
      </c>
      <c r="G189" s="245"/>
      <c r="H189" s="248">
        <v>6.9800000000000004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135</v>
      </c>
      <c r="AU189" s="254" t="s">
        <v>86</v>
      </c>
      <c r="AV189" s="14" t="s">
        <v>86</v>
      </c>
      <c r="AW189" s="14" t="s">
        <v>33</v>
      </c>
      <c r="AX189" s="14" t="s">
        <v>76</v>
      </c>
      <c r="AY189" s="254" t="s">
        <v>127</v>
      </c>
    </row>
    <row r="190" s="15" customFormat="1">
      <c r="A190" s="15"/>
      <c r="B190" s="255"/>
      <c r="C190" s="256"/>
      <c r="D190" s="235" t="s">
        <v>135</v>
      </c>
      <c r="E190" s="257" t="s">
        <v>1</v>
      </c>
      <c r="F190" s="258" t="s">
        <v>199</v>
      </c>
      <c r="G190" s="256"/>
      <c r="H190" s="259">
        <v>6.9800000000000004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5" t="s">
        <v>135</v>
      </c>
      <c r="AU190" s="265" t="s">
        <v>86</v>
      </c>
      <c r="AV190" s="15" t="s">
        <v>126</v>
      </c>
      <c r="AW190" s="15" t="s">
        <v>33</v>
      </c>
      <c r="AX190" s="15" t="s">
        <v>84</v>
      </c>
      <c r="AY190" s="265" t="s">
        <v>127</v>
      </c>
    </row>
    <row r="191" s="2" customFormat="1" ht="33" customHeight="1">
      <c r="A191" s="38"/>
      <c r="B191" s="39"/>
      <c r="C191" s="203" t="s">
        <v>193</v>
      </c>
      <c r="D191" s="203" t="s">
        <v>122</v>
      </c>
      <c r="E191" s="204" t="s">
        <v>343</v>
      </c>
      <c r="F191" s="205" t="s">
        <v>344</v>
      </c>
      <c r="G191" s="206" t="s">
        <v>180</v>
      </c>
      <c r="H191" s="207">
        <v>12.41</v>
      </c>
      <c r="I191" s="208"/>
      <c r="J191" s="209">
        <f>ROUND(I191*H191,2)</f>
        <v>0</v>
      </c>
      <c r="K191" s="210"/>
      <c r="L191" s="44"/>
      <c r="M191" s="211" t="s">
        <v>1</v>
      </c>
      <c r="N191" s="212" t="s">
        <v>41</v>
      </c>
      <c r="O191" s="91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126</v>
      </c>
      <c r="AT191" s="215" t="s">
        <v>122</v>
      </c>
      <c r="AU191" s="215" t="s">
        <v>86</v>
      </c>
      <c r="AY191" s="17" t="s">
        <v>127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84</v>
      </c>
      <c r="BK191" s="216">
        <f>ROUND(I191*H191,2)</f>
        <v>0</v>
      </c>
      <c r="BL191" s="17" t="s">
        <v>126</v>
      </c>
      <c r="BM191" s="215" t="s">
        <v>181</v>
      </c>
    </row>
    <row r="192" s="13" customFormat="1">
      <c r="A192" s="13"/>
      <c r="B192" s="233"/>
      <c r="C192" s="234"/>
      <c r="D192" s="235" t="s">
        <v>135</v>
      </c>
      <c r="E192" s="236" t="s">
        <v>1</v>
      </c>
      <c r="F192" s="237" t="s">
        <v>197</v>
      </c>
      <c r="G192" s="234"/>
      <c r="H192" s="236" t="s">
        <v>1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135</v>
      </c>
      <c r="AU192" s="243" t="s">
        <v>86</v>
      </c>
      <c r="AV192" s="13" t="s">
        <v>84</v>
      </c>
      <c r="AW192" s="13" t="s">
        <v>33</v>
      </c>
      <c r="AX192" s="13" t="s">
        <v>76</v>
      </c>
      <c r="AY192" s="243" t="s">
        <v>127</v>
      </c>
    </row>
    <row r="193" s="13" customFormat="1">
      <c r="A193" s="13"/>
      <c r="B193" s="233"/>
      <c r="C193" s="234"/>
      <c r="D193" s="235" t="s">
        <v>135</v>
      </c>
      <c r="E193" s="236" t="s">
        <v>1</v>
      </c>
      <c r="F193" s="237" t="s">
        <v>345</v>
      </c>
      <c r="G193" s="234"/>
      <c r="H193" s="236" t="s">
        <v>1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135</v>
      </c>
      <c r="AU193" s="243" t="s">
        <v>86</v>
      </c>
      <c r="AV193" s="13" t="s">
        <v>84</v>
      </c>
      <c r="AW193" s="13" t="s">
        <v>33</v>
      </c>
      <c r="AX193" s="13" t="s">
        <v>76</v>
      </c>
      <c r="AY193" s="243" t="s">
        <v>127</v>
      </c>
    </row>
    <row r="194" s="14" customFormat="1">
      <c r="A194" s="14"/>
      <c r="B194" s="244"/>
      <c r="C194" s="245"/>
      <c r="D194" s="235" t="s">
        <v>135</v>
      </c>
      <c r="E194" s="246" t="s">
        <v>1</v>
      </c>
      <c r="F194" s="247" t="s">
        <v>346</v>
      </c>
      <c r="G194" s="245"/>
      <c r="H194" s="248">
        <v>12.41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135</v>
      </c>
      <c r="AU194" s="254" t="s">
        <v>86</v>
      </c>
      <c r="AV194" s="14" t="s">
        <v>86</v>
      </c>
      <c r="AW194" s="14" t="s">
        <v>33</v>
      </c>
      <c r="AX194" s="14" t="s">
        <v>76</v>
      </c>
      <c r="AY194" s="254" t="s">
        <v>127</v>
      </c>
    </row>
    <row r="195" s="15" customFormat="1">
      <c r="A195" s="15"/>
      <c r="B195" s="255"/>
      <c r="C195" s="256"/>
      <c r="D195" s="235" t="s">
        <v>135</v>
      </c>
      <c r="E195" s="257" t="s">
        <v>1</v>
      </c>
      <c r="F195" s="258" t="s">
        <v>199</v>
      </c>
      <c r="G195" s="256"/>
      <c r="H195" s="259">
        <v>12.41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5" t="s">
        <v>135</v>
      </c>
      <c r="AU195" s="265" t="s">
        <v>86</v>
      </c>
      <c r="AV195" s="15" t="s">
        <v>126</v>
      </c>
      <c r="AW195" s="15" t="s">
        <v>33</v>
      </c>
      <c r="AX195" s="15" t="s">
        <v>84</v>
      </c>
      <c r="AY195" s="265" t="s">
        <v>127</v>
      </c>
    </row>
    <row r="196" s="2" customFormat="1" ht="33" customHeight="1">
      <c r="A196" s="38"/>
      <c r="B196" s="39"/>
      <c r="C196" s="203" t="s">
        <v>149</v>
      </c>
      <c r="D196" s="203" t="s">
        <v>122</v>
      </c>
      <c r="E196" s="204" t="s">
        <v>347</v>
      </c>
      <c r="F196" s="205" t="s">
        <v>348</v>
      </c>
      <c r="G196" s="206" t="s">
        <v>180</v>
      </c>
      <c r="H196" s="207">
        <v>8</v>
      </c>
      <c r="I196" s="208"/>
      <c r="J196" s="209">
        <f>ROUND(I196*H196,2)</f>
        <v>0</v>
      </c>
      <c r="K196" s="210"/>
      <c r="L196" s="44"/>
      <c r="M196" s="211" t="s">
        <v>1</v>
      </c>
      <c r="N196" s="212" t="s">
        <v>41</v>
      </c>
      <c r="O196" s="91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126</v>
      </c>
      <c r="AT196" s="215" t="s">
        <v>122</v>
      </c>
      <c r="AU196" s="215" t="s">
        <v>86</v>
      </c>
      <c r="AY196" s="17" t="s">
        <v>127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84</v>
      </c>
      <c r="BK196" s="216">
        <f>ROUND(I196*H196,2)</f>
        <v>0</v>
      </c>
      <c r="BL196" s="17" t="s">
        <v>126</v>
      </c>
      <c r="BM196" s="215" t="s">
        <v>186</v>
      </c>
    </row>
    <row r="197" s="13" customFormat="1">
      <c r="A197" s="13"/>
      <c r="B197" s="233"/>
      <c r="C197" s="234"/>
      <c r="D197" s="235" t="s">
        <v>135</v>
      </c>
      <c r="E197" s="236" t="s">
        <v>1</v>
      </c>
      <c r="F197" s="237" t="s">
        <v>197</v>
      </c>
      <c r="G197" s="234"/>
      <c r="H197" s="236" t="s">
        <v>1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135</v>
      </c>
      <c r="AU197" s="243" t="s">
        <v>86</v>
      </c>
      <c r="AV197" s="13" t="s">
        <v>84</v>
      </c>
      <c r="AW197" s="13" t="s">
        <v>33</v>
      </c>
      <c r="AX197" s="13" t="s">
        <v>76</v>
      </c>
      <c r="AY197" s="243" t="s">
        <v>127</v>
      </c>
    </row>
    <row r="198" s="13" customFormat="1">
      <c r="A198" s="13"/>
      <c r="B198" s="233"/>
      <c r="C198" s="234"/>
      <c r="D198" s="235" t="s">
        <v>135</v>
      </c>
      <c r="E198" s="236" t="s">
        <v>1</v>
      </c>
      <c r="F198" s="237" t="s">
        <v>349</v>
      </c>
      <c r="G198" s="234"/>
      <c r="H198" s="236" t="s">
        <v>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135</v>
      </c>
      <c r="AU198" s="243" t="s">
        <v>86</v>
      </c>
      <c r="AV198" s="13" t="s">
        <v>84</v>
      </c>
      <c r="AW198" s="13" t="s">
        <v>33</v>
      </c>
      <c r="AX198" s="13" t="s">
        <v>76</v>
      </c>
      <c r="AY198" s="243" t="s">
        <v>127</v>
      </c>
    </row>
    <row r="199" s="14" customFormat="1">
      <c r="A199" s="14"/>
      <c r="B199" s="244"/>
      <c r="C199" s="245"/>
      <c r="D199" s="235" t="s">
        <v>135</v>
      </c>
      <c r="E199" s="246" t="s">
        <v>1</v>
      </c>
      <c r="F199" s="247" t="s">
        <v>350</v>
      </c>
      <c r="G199" s="245"/>
      <c r="H199" s="248">
        <v>8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135</v>
      </c>
      <c r="AU199" s="254" t="s">
        <v>86</v>
      </c>
      <c r="AV199" s="14" t="s">
        <v>86</v>
      </c>
      <c r="AW199" s="14" t="s">
        <v>33</v>
      </c>
      <c r="AX199" s="14" t="s">
        <v>76</v>
      </c>
      <c r="AY199" s="254" t="s">
        <v>127</v>
      </c>
    </row>
    <row r="200" s="15" customFormat="1">
      <c r="A200" s="15"/>
      <c r="B200" s="255"/>
      <c r="C200" s="256"/>
      <c r="D200" s="235" t="s">
        <v>135</v>
      </c>
      <c r="E200" s="257" t="s">
        <v>1</v>
      </c>
      <c r="F200" s="258" t="s">
        <v>199</v>
      </c>
      <c r="G200" s="256"/>
      <c r="H200" s="259">
        <v>8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5" t="s">
        <v>135</v>
      </c>
      <c r="AU200" s="265" t="s">
        <v>86</v>
      </c>
      <c r="AV200" s="15" t="s">
        <v>126</v>
      </c>
      <c r="AW200" s="15" t="s">
        <v>33</v>
      </c>
      <c r="AX200" s="15" t="s">
        <v>84</v>
      </c>
      <c r="AY200" s="265" t="s">
        <v>127</v>
      </c>
    </row>
    <row r="201" s="2" customFormat="1" ht="24.15" customHeight="1">
      <c r="A201" s="38"/>
      <c r="B201" s="39"/>
      <c r="C201" s="203" t="s">
        <v>205</v>
      </c>
      <c r="D201" s="203" t="s">
        <v>122</v>
      </c>
      <c r="E201" s="204" t="s">
        <v>256</v>
      </c>
      <c r="F201" s="205" t="s">
        <v>257</v>
      </c>
      <c r="G201" s="206" t="s">
        <v>180</v>
      </c>
      <c r="H201" s="207">
        <v>2.9399999999999999</v>
      </c>
      <c r="I201" s="208"/>
      <c r="J201" s="209">
        <f>ROUND(I201*H201,2)</f>
        <v>0</v>
      </c>
      <c r="K201" s="210"/>
      <c r="L201" s="44"/>
      <c r="M201" s="211" t="s">
        <v>1</v>
      </c>
      <c r="N201" s="212" t="s">
        <v>41</v>
      </c>
      <c r="O201" s="91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126</v>
      </c>
      <c r="AT201" s="215" t="s">
        <v>122</v>
      </c>
      <c r="AU201" s="215" t="s">
        <v>86</v>
      </c>
      <c r="AY201" s="17" t="s">
        <v>127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84</v>
      </c>
      <c r="BK201" s="216">
        <f>ROUND(I201*H201,2)</f>
        <v>0</v>
      </c>
      <c r="BL201" s="17" t="s">
        <v>126</v>
      </c>
      <c r="BM201" s="215" t="s">
        <v>190</v>
      </c>
    </row>
    <row r="202" s="13" customFormat="1">
      <c r="A202" s="13"/>
      <c r="B202" s="233"/>
      <c r="C202" s="234"/>
      <c r="D202" s="235" t="s">
        <v>135</v>
      </c>
      <c r="E202" s="236" t="s">
        <v>1</v>
      </c>
      <c r="F202" s="237" t="s">
        <v>214</v>
      </c>
      <c r="G202" s="234"/>
      <c r="H202" s="236" t="s">
        <v>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135</v>
      </c>
      <c r="AU202" s="243" t="s">
        <v>86</v>
      </c>
      <c r="AV202" s="13" t="s">
        <v>84</v>
      </c>
      <c r="AW202" s="13" t="s">
        <v>33</v>
      </c>
      <c r="AX202" s="13" t="s">
        <v>76</v>
      </c>
      <c r="AY202" s="243" t="s">
        <v>127</v>
      </c>
    </row>
    <row r="203" s="14" customFormat="1">
      <c r="A203" s="14"/>
      <c r="B203" s="244"/>
      <c r="C203" s="245"/>
      <c r="D203" s="235" t="s">
        <v>135</v>
      </c>
      <c r="E203" s="246" t="s">
        <v>1</v>
      </c>
      <c r="F203" s="247" t="s">
        <v>351</v>
      </c>
      <c r="G203" s="245"/>
      <c r="H203" s="248">
        <v>2.9399999999999999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135</v>
      </c>
      <c r="AU203" s="254" t="s">
        <v>86</v>
      </c>
      <c r="AV203" s="14" t="s">
        <v>86</v>
      </c>
      <c r="AW203" s="14" t="s">
        <v>33</v>
      </c>
      <c r="AX203" s="14" t="s">
        <v>76</v>
      </c>
      <c r="AY203" s="254" t="s">
        <v>127</v>
      </c>
    </row>
    <row r="204" s="15" customFormat="1">
      <c r="A204" s="15"/>
      <c r="B204" s="255"/>
      <c r="C204" s="256"/>
      <c r="D204" s="235" t="s">
        <v>135</v>
      </c>
      <c r="E204" s="257" t="s">
        <v>1</v>
      </c>
      <c r="F204" s="258" t="s">
        <v>199</v>
      </c>
      <c r="G204" s="256"/>
      <c r="H204" s="259">
        <v>2.9399999999999999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5" t="s">
        <v>135</v>
      </c>
      <c r="AU204" s="265" t="s">
        <v>86</v>
      </c>
      <c r="AV204" s="15" t="s">
        <v>126</v>
      </c>
      <c r="AW204" s="15" t="s">
        <v>33</v>
      </c>
      <c r="AX204" s="15" t="s">
        <v>84</v>
      </c>
      <c r="AY204" s="265" t="s">
        <v>127</v>
      </c>
    </row>
    <row r="205" s="2" customFormat="1" ht="16.5" customHeight="1">
      <c r="A205" s="38"/>
      <c r="B205" s="39"/>
      <c r="C205" s="203" t="s">
        <v>152</v>
      </c>
      <c r="D205" s="203" t="s">
        <v>122</v>
      </c>
      <c r="E205" s="204" t="s">
        <v>262</v>
      </c>
      <c r="F205" s="205" t="s">
        <v>263</v>
      </c>
      <c r="G205" s="206" t="s">
        <v>264</v>
      </c>
      <c r="H205" s="207">
        <v>70.469999999999999</v>
      </c>
      <c r="I205" s="208"/>
      <c r="J205" s="209">
        <f>ROUND(I205*H205,2)</f>
        <v>0</v>
      </c>
      <c r="K205" s="210"/>
      <c r="L205" s="44"/>
      <c r="M205" s="285" t="s">
        <v>1</v>
      </c>
      <c r="N205" s="286" t="s">
        <v>41</v>
      </c>
      <c r="O205" s="281"/>
      <c r="P205" s="287">
        <f>O205*H205</f>
        <v>0</v>
      </c>
      <c r="Q205" s="287">
        <v>0</v>
      </c>
      <c r="R205" s="287">
        <f>Q205*H205</f>
        <v>0</v>
      </c>
      <c r="S205" s="287">
        <v>0</v>
      </c>
      <c r="T205" s="28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126</v>
      </c>
      <c r="AT205" s="215" t="s">
        <v>122</v>
      </c>
      <c r="AU205" s="215" t="s">
        <v>86</v>
      </c>
      <c r="AY205" s="17" t="s">
        <v>127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84</v>
      </c>
      <c r="BK205" s="216">
        <f>ROUND(I205*H205,2)</f>
        <v>0</v>
      </c>
      <c r="BL205" s="17" t="s">
        <v>126</v>
      </c>
      <c r="BM205" s="215" t="s">
        <v>196</v>
      </c>
    </row>
    <row r="206" s="2" customFormat="1" ht="6.96" customHeight="1">
      <c r="A206" s="38"/>
      <c r="B206" s="66"/>
      <c r="C206" s="67"/>
      <c r="D206" s="67"/>
      <c r="E206" s="67"/>
      <c r="F206" s="67"/>
      <c r="G206" s="67"/>
      <c r="H206" s="67"/>
      <c r="I206" s="67"/>
      <c r="J206" s="67"/>
      <c r="K206" s="67"/>
      <c r="L206" s="44"/>
      <c r="M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</row>
  </sheetData>
  <sheetProtection sheet="1" autoFilter="0" formatColumns="0" formatRows="0" objects="1" scenarios="1" spinCount="100000" saltValue="lM0jjaXJU7PTkGKDjZEUyeeUgUhLAzmsD4Se1nZZbBvjO18QbwaYEiD0p2PT1InE5/mBdCXJyWYm4wRECtQnHA==" hashValue="dBWQDo84QXII3agk5ko0PspvlWDULPALjokN7GzB6VnSgaZ8ZI88KdAE48x1LzeYH490wOVkMoCsmsKx5E/35w==" algorithmName="SHA-512" password="CC35"/>
  <autoFilter ref="C117:K20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DVT Týnečka a DVT Beroňka - těžba sedimentu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352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10. 4. 2024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70890013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Povodí Moravy, s.p.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CZ70890013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ROUND((SUM(BE116:BE138)),  2)</f>
        <v>0</v>
      </c>
      <c r="G33" s="38"/>
      <c r="H33" s="38"/>
      <c r="I33" s="155">
        <v>0.20999999999999999</v>
      </c>
      <c r="J33" s="154">
        <f>ROUND(((SUM(BE116:BE138))*I33),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ROUND((SUM(BF116:BF138)),  2)</f>
        <v>0</v>
      </c>
      <c r="G34" s="38"/>
      <c r="H34" s="38"/>
      <c r="I34" s="155">
        <v>0.12</v>
      </c>
      <c r="J34" s="154">
        <f>ROUND(((SUM(BF116:BF138))*I34),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ROUND((SUM(BG116:BG138)),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ROUND((SUM(BH116:BH138)),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ROUND((SUM(BI116:BI138)),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DVT Týnečka a DVT Beroňka - těžba sedimentu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00 - VON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10. 4. 2024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J116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2" customFormat="1" ht="21.84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102" s="2" customFormat="1" ht="6.96" customHeight="1">
      <c r="A102" s="38"/>
      <c r="B102" s="68"/>
      <c r="C102" s="69"/>
      <c r="D102" s="69"/>
      <c r="E102" s="69"/>
      <c r="F102" s="69"/>
      <c r="G102" s="69"/>
      <c r="H102" s="69"/>
      <c r="I102" s="69"/>
      <c r="J102" s="69"/>
      <c r="K102" s="69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24.96" customHeight="1">
      <c r="A103" s="38"/>
      <c r="B103" s="39"/>
      <c r="C103" s="23" t="s">
        <v>109</v>
      </c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12" customHeight="1">
      <c r="A105" s="38"/>
      <c r="B105" s="39"/>
      <c r="C105" s="32" t="s">
        <v>16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6.5" customHeight="1">
      <c r="A106" s="38"/>
      <c r="B106" s="39"/>
      <c r="C106" s="40"/>
      <c r="D106" s="40"/>
      <c r="E106" s="174" t="str">
        <f>E7</f>
        <v>DVT Týnečka a DVT Beroňka - těžba sedimentu</v>
      </c>
      <c r="F106" s="32"/>
      <c r="G106" s="32"/>
      <c r="H106" s="32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97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76" t="str">
        <f>E9</f>
        <v>00 - VON</v>
      </c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20</v>
      </c>
      <c r="D110" s="40"/>
      <c r="E110" s="40"/>
      <c r="F110" s="27" t="str">
        <f>F12</f>
        <v xml:space="preserve"> </v>
      </c>
      <c r="G110" s="40"/>
      <c r="H110" s="40"/>
      <c r="I110" s="32" t="s">
        <v>22</v>
      </c>
      <c r="J110" s="79" t="str">
        <f>IF(J12="","",J12)</f>
        <v>10. 4. 2024</v>
      </c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5.15" customHeight="1">
      <c r="A112" s="38"/>
      <c r="B112" s="39"/>
      <c r="C112" s="32" t="s">
        <v>24</v>
      </c>
      <c r="D112" s="40"/>
      <c r="E112" s="40"/>
      <c r="F112" s="27" t="str">
        <f>E15</f>
        <v>Povodí Moravy, s.p.</v>
      </c>
      <c r="G112" s="40"/>
      <c r="H112" s="40"/>
      <c r="I112" s="32" t="s">
        <v>32</v>
      </c>
      <c r="J112" s="36" t="str">
        <f>E21</f>
        <v xml:space="preserve"> 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30</v>
      </c>
      <c r="D113" s="40"/>
      <c r="E113" s="40"/>
      <c r="F113" s="27" t="str">
        <f>IF(E18="","",E18)</f>
        <v>Vyplň údaj</v>
      </c>
      <c r="G113" s="40"/>
      <c r="H113" s="40"/>
      <c r="I113" s="32" t="s">
        <v>34</v>
      </c>
      <c r="J113" s="36" t="str">
        <f>E24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0.32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1" customFormat="1" ht="29.28" customHeight="1">
      <c r="A115" s="191"/>
      <c r="B115" s="192"/>
      <c r="C115" s="193" t="s">
        <v>110</v>
      </c>
      <c r="D115" s="194" t="s">
        <v>61</v>
      </c>
      <c r="E115" s="194" t="s">
        <v>57</v>
      </c>
      <c r="F115" s="194" t="s">
        <v>58</v>
      </c>
      <c r="G115" s="194" t="s">
        <v>111</v>
      </c>
      <c r="H115" s="194" t="s">
        <v>112</v>
      </c>
      <c r="I115" s="194" t="s">
        <v>113</v>
      </c>
      <c r="J115" s="195" t="s">
        <v>101</v>
      </c>
      <c r="K115" s="196" t="s">
        <v>114</v>
      </c>
      <c r="L115" s="197"/>
      <c r="M115" s="100" t="s">
        <v>1</v>
      </c>
      <c r="N115" s="101" t="s">
        <v>40</v>
      </c>
      <c r="O115" s="101" t="s">
        <v>115</v>
      </c>
      <c r="P115" s="101" t="s">
        <v>116</v>
      </c>
      <c r="Q115" s="101" t="s">
        <v>117</v>
      </c>
      <c r="R115" s="101" t="s">
        <v>118</v>
      </c>
      <c r="S115" s="101" t="s">
        <v>119</v>
      </c>
      <c r="T115" s="102" t="s">
        <v>120</v>
      </c>
      <c r="U115" s="191"/>
      <c r="V115" s="191"/>
      <c r="W115" s="191"/>
      <c r="X115" s="191"/>
      <c r="Y115" s="191"/>
      <c r="Z115" s="191"/>
      <c r="AA115" s="191"/>
      <c r="AB115" s="191"/>
      <c r="AC115" s="191"/>
      <c r="AD115" s="191"/>
      <c r="AE115" s="191"/>
    </row>
    <row r="116" s="2" customFormat="1" ht="22.8" customHeight="1">
      <c r="A116" s="38"/>
      <c r="B116" s="39"/>
      <c r="C116" s="107" t="s">
        <v>121</v>
      </c>
      <c r="D116" s="40"/>
      <c r="E116" s="40"/>
      <c r="F116" s="40"/>
      <c r="G116" s="40"/>
      <c r="H116" s="40"/>
      <c r="I116" s="40"/>
      <c r="J116" s="198">
        <f>BK116</f>
        <v>0</v>
      </c>
      <c r="K116" s="40"/>
      <c r="L116" s="44"/>
      <c r="M116" s="103"/>
      <c r="N116" s="199"/>
      <c r="O116" s="104"/>
      <c r="P116" s="200">
        <f>SUM(P117:P138)</f>
        <v>0</v>
      </c>
      <c r="Q116" s="104"/>
      <c r="R116" s="200">
        <f>SUM(R117:R138)</f>
        <v>0</v>
      </c>
      <c r="S116" s="104"/>
      <c r="T116" s="201">
        <f>SUM(T117:T138)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75</v>
      </c>
      <c r="AU116" s="17" t="s">
        <v>103</v>
      </c>
      <c r="BK116" s="202">
        <f>SUM(BK117:BK138)</f>
        <v>0</v>
      </c>
    </row>
    <row r="117" s="2" customFormat="1" ht="44.25" customHeight="1">
      <c r="A117" s="38"/>
      <c r="B117" s="39"/>
      <c r="C117" s="203" t="s">
        <v>84</v>
      </c>
      <c r="D117" s="203" t="s">
        <v>122</v>
      </c>
      <c r="E117" s="204" t="s">
        <v>353</v>
      </c>
      <c r="F117" s="205" t="s">
        <v>354</v>
      </c>
      <c r="G117" s="206" t="s">
        <v>355</v>
      </c>
      <c r="H117" s="207">
        <v>1</v>
      </c>
      <c r="I117" s="208"/>
      <c r="J117" s="209">
        <f>ROUND(I117*H117,2)</f>
        <v>0</v>
      </c>
      <c r="K117" s="210"/>
      <c r="L117" s="44"/>
      <c r="M117" s="211" t="s">
        <v>1</v>
      </c>
      <c r="N117" s="212" t="s">
        <v>41</v>
      </c>
      <c r="O117" s="91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126</v>
      </c>
      <c r="AT117" s="215" t="s">
        <v>122</v>
      </c>
      <c r="AU117" s="215" t="s">
        <v>76</v>
      </c>
      <c r="AY117" s="17" t="s">
        <v>127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84</v>
      </c>
      <c r="BK117" s="216">
        <f>ROUND(I117*H117,2)</f>
        <v>0</v>
      </c>
      <c r="BL117" s="17" t="s">
        <v>126</v>
      </c>
      <c r="BM117" s="215" t="s">
        <v>86</v>
      </c>
    </row>
    <row r="118" s="2" customFormat="1" ht="49.05" customHeight="1">
      <c r="A118" s="38"/>
      <c r="B118" s="39"/>
      <c r="C118" s="203" t="s">
        <v>86</v>
      </c>
      <c r="D118" s="203" t="s">
        <v>122</v>
      </c>
      <c r="E118" s="204" t="s">
        <v>356</v>
      </c>
      <c r="F118" s="205" t="s">
        <v>357</v>
      </c>
      <c r="G118" s="206" t="s">
        <v>355</v>
      </c>
      <c r="H118" s="207">
        <v>1</v>
      </c>
      <c r="I118" s="208"/>
      <c r="J118" s="209">
        <f>ROUND(I118*H118,2)</f>
        <v>0</v>
      </c>
      <c r="K118" s="210"/>
      <c r="L118" s="44"/>
      <c r="M118" s="211" t="s">
        <v>1</v>
      </c>
      <c r="N118" s="212" t="s">
        <v>41</v>
      </c>
      <c r="O118" s="91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126</v>
      </c>
      <c r="AT118" s="215" t="s">
        <v>122</v>
      </c>
      <c r="AU118" s="215" t="s">
        <v>76</v>
      </c>
      <c r="AY118" s="17" t="s">
        <v>127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84</v>
      </c>
      <c r="BK118" s="216">
        <f>ROUND(I118*H118,2)</f>
        <v>0</v>
      </c>
      <c r="BL118" s="17" t="s">
        <v>126</v>
      </c>
      <c r="BM118" s="215" t="s">
        <v>126</v>
      </c>
    </row>
    <row r="119" s="2" customFormat="1" ht="21.75" customHeight="1">
      <c r="A119" s="38"/>
      <c r="B119" s="39"/>
      <c r="C119" s="203" t="s">
        <v>139</v>
      </c>
      <c r="D119" s="203" t="s">
        <v>122</v>
      </c>
      <c r="E119" s="204" t="s">
        <v>358</v>
      </c>
      <c r="F119" s="205" t="s">
        <v>359</v>
      </c>
      <c r="G119" s="206" t="s">
        <v>360</v>
      </c>
      <c r="H119" s="207">
        <v>1</v>
      </c>
      <c r="I119" s="208"/>
      <c r="J119" s="209">
        <f>ROUND(I119*H119,2)</f>
        <v>0</v>
      </c>
      <c r="K119" s="210"/>
      <c r="L119" s="44"/>
      <c r="M119" s="211" t="s">
        <v>1</v>
      </c>
      <c r="N119" s="212" t="s">
        <v>41</v>
      </c>
      <c r="O119" s="91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126</v>
      </c>
      <c r="AT119" s="215" t="s">
        <v>122</v>
      </c>
      <c r="AU119" s="215" t="s">
        <v>76</v>
      </c>
      <c r="AY119" s="17" t="s">
        <v>127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84</v>
      </c>
      <c r="BK119" s="216">
        <f>ROUND(I119*H119,2)</f>
        <v>0</v>
      </c>
      <c r="BL119" s="17" t="s">
        <v>126</v>
      </c>
      <c r="BM119" s="215" t="s">
        <v>361</v>
      </c>
    </row>
    <row r="120" s="2" customFormat="1" ht="24.15" customHeight="1">
      <c r="A120" s="38"/>
      <c r="B120" s="39"/>
      <c r="C120" s="203" t="s">
        <v>126</v>
      </c>
      <c r="D120" s="203" t="s">
        <v>122</v>
      </c>
      <c r="E120" s="204" t="s">
        <v>362</v>
      </c>
      <c r="F120" s="205" t="s">
        <v>363</v>
      </c>
      <c r="G120" s="206" t="s">
        <v>133</v>
      </c>
      <c r="H120" s="207">
        <v>1</v>
      </c>
      <c r="I120" s="208"/>
      <c r="J120" s="209">
        <f>ROUND(I120*H120,2)</f>
        <v>0</v>
      </c>
      <c r="K120" s="210"/>
      <c r="L120" s="44"/>
      <c r="M120" s="211" t="s">
        <v>1</v>
      </c>
      <c r="N120" s="212" t="s">
        <v>41</v>
      </c>
      <c r="O120" s="91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126</v>
      </c>
      <c r="AT120" s="215" t="s">
        <v>122</v>
      </c>
      <c r="AU120" s="215" t="s">
        <v>76</v>
      </c>
      <c r="AY120" s="17" t="s">
        <v>127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84</v>
      </c>
      <c r="BK120" s="216">
        <f>ROUND(I120*H120,2)</f>
        <v>0</v>
      </c>
      <c r="BL120" s="17" t="s">
        <v>126</v>
      </c>
      <c r="BM120" s="215" t="s">
        <v>158</v>
      </c>
    </row>
    <row r="121" s="2" customFormat="1" ht="24.15" customHeight="1">
      <c r="A121" s="38"/>
      <c r="B121" s="39"/>
      <c r="C121" s="203" t="s">
        <v>146</v>
      </c>
      <c r="D121" s="203" t="s">
        <v>122</v>
      </c>
      <c r="E121" s="204" t="s">
        <v>364</v>
      </c>
      <c r="F121" s="205" t="s">
        <v>365</v>
      </c>
      <c r="G121" s="206" t="s">
        <v>355</v>
      </c>
      <c r="H121" s="207">
        <v>1</v>
      </c>
      <c r="I121" s="208"/>
      <c r="J121" s="209">
        <f>ROUND(I121*H121,2)</f>
        <v>0</v>
      </c>
      <c r="K121" s="210"/>
      <c r="L121" s="44"/>
      <c r="M121" s="211" t="s">
        <v>1</v>
      </c>
      <c r="N121" s="212" t="s">
        <v>41</v>
      </c>
      <c r="O121" s="91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126</v>
      </c>
      <c r="AT121" s="215" t="s">
        <v>122</v>
      </c>
      <c r="AU121" s="215" t="s">
        <v>76</v>
      </c>
      <c r="AY121" s="17" t="s">
        <v>127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84</v>
      </c>
      <c r="BK121" s="216">
        <f>ROUND(I121*H121,2)</f>
        <v>0</v>
      </c>
      <c r="BL121" s="17" t="s">
        <v>126</v>
      </c>
      <c r="BM121" s="215" t="s">
        <v>142</v>
      </c>
    </row>
    <row r="122" s="2" customFormat="1" ht="49.05" customHeight="1">
      <c r="A122" s="38"/>
      <c r="B122" s="39"/>
      <c r="C122" s="203" t="s">
        <v>134</v>
      </c>
      <c r="D122" s="203" t="s">
        <v>122</v>
      </c>
      <c r="E122" s="204" t="s">
        <v>366</v>
      </c>
      <c r="F122" s="205" t="s">
        <v>367</v>
      </c>
      <c r="G122" s="206" t="s">
        <v>355</v>
      </c>
      <c r="H122" s="207">
        <v>1</v>
      </c>
      <c r="I122" s="208"/>
      <c r="J122" s="209">
        <f>ROUND(I122*H122,2)</f>
        <v>0</v>
      </c>
      <c r="K122" s="210"/>
      <c r="L122" s="44"/>
      <c r="M122" s="211" t="s">
        <v>1</v>
      </c>
      <c r="N122" s="212" t="s">
        <v>41</v>
      </c>
      <c r="O122" s="91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126</v>
      </c>
      <c r="AT122" s="215" t="s">
        <v>122</v>
      </c>
      <c r="AU122" s="215" t="s">
        <v>76</v>
      </c>
      <c r="AY122" s="17" t="s">
        <v>127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84</v>
      </c>
      <c r="BK122" s="216">
        <f>ROUND(I122*H122,2)</f>
        <v>0</v>
      </c>
      <c r="BL122" s="17" t="s">
        <v>126</v>
      </c>
      <c r="BM122" s="215" t="s">
        <v>8</v>
      </c>
    </row>
    <row r="123" s="2" customFormat="1">
      <c r="A123" s="38"/>
      <c r="B123" s="39"/>
      <c r="C123" s="40"/>
      <c r="D123" s="235" t="s">
        <v>276</v>
      </c>
      <c r="E123" s="40"/>
      <c r="F123" s="277" t="s">
        <v>368</v>
      </c>
      <c r="G123" s="40"/>
      <c r="H123" s="40"/>
      <c r="I123" s="278"/>
      <c r="J123" s="40"/>
      <c r="K123" s="40"/>
      <c r="L123" s="44"/>
      <c r="M123" s="283"/>
      <c r="N123" s="284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276</v>
      </c>
      <c r="AU123" s="17" t="s">
        <v>76</v>
      </c>
    </row>
    <row r="124" s="2" customFormat="1" ht="66.75" customHeight="1">
      <c r="A124" s="38"/>
      <c r="B124" s="39"/>
      <c r="C124" s="203" t="s">
        <v>154</v>
      </c>
      <c r="D124" s="203" t="s">
        <v>122</v>
      </c>
      <c r="E124" s="204" t="s">
        <v>369</v>
      </c>
      <c r="F124" s="205" t="s">
        <v>370</v>
      </c>
      <c r="G124" s="206" t="s">
        <v>355</v>
      </c>
      <c r="H124" s="207">
        <v>1</v>
      </c>
      <c r="I124" s="208"/>
      <c r="J124" s="209">
        <f>ROUND(I124*H124,2)</f>
        <v>0</v>
      </c>
      <c r="K124" s="210"/>
      <c r="L124" s="44"/>
      <c r="M124" s="211" t="s">
        <v>1</v>
      </c>
      <c r="N124" s="212" t="s">
        <v>41</v>
      </c>
      <c r="O124" s="91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126</v>
      </c>
      <c r="AT124" s="215" t="s">
        <v>122</v>
      </c>
      <c r="AU124" s="215" t="s">
        <v>76</v>
      </c>
      <c r="AY124" s="17" t="s">
        <v>127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84</v>
      </c>
      <c r="BK124" s="216">
        <f>ROUND(I124*H124,2)</f>
        <v>0</v>
      </c>
      <c r="BL124" s="17" t="s">
        <v>126</v>
      </c>
      <c r="BM124" s="215" t="s">
        <v>145</v>
      </c>
    </row>
    <row r="125" s="2" customFormat="1">
      <c r="A125" s="38"/>
      <c r="B125" s="39"/>
      <c r="C125" s="40"/>
      <c r="D125" s="235" t="s">
        <v>276</v>
      </c>
      <c r="E125" s="40"/>
      <c r="F125" s="277" t="s">
        <v>371</v>
      </c>
      <c r="G125" s="40"/>
      <c r="H125" s="40"/>
      <c r="I125" s="278"/>
      <c r="J125" s="40"/>
      <c r="K125" s="40"/>
      <c r="L125" s="44"/>
      <c r="M125" s="283"/>
      <c r="N125" s="284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276</v>
      </c>
      <c r="AU125" s="17" t="s">
        <v>76</v>
      </c>
    </row>
    <row r="126" s="2" customFormat="1" ht="24.15" customHeight="1">
      <c r="A126" s="38"/>
      <c r="B126" s="39"/>
      <c r="C126" s="203" t="s">
        <v>158</v>
      </c>
      <c r="D126" s="203" t="s">
        <v>122</v>
      </c>
      <c r="E126" s="204" t="s">
        <v>372</v>
      </c>
      <c r="F126" s="205" t="s">
        <v>373</v>
      </c>
      <c r="G126" s="206" t="s">
        <v>355</v>
      </c>
      <c r="H126" s="207">
        <v>1</v>
      </c>
      <c r="I126" s="208"/>
      <c r="J126" s="209">
        <f>ROUND(I126*H126,2)</f>
        <v>0</v>
      </c>
      <c r="K126" s="210"/>
      <c r="L126" s="44"/>
      <c r="M126" s="211" t="s">
        <v>1</v>
      </c>
      <c r="N126" s="212" t="s">
        <v>41</v>
      </c>
      <c r="O126" s="91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126</v>
      </c>
      <c r="AT126" s="215" t="s">
        <v>122</v>
      </c>
      <c r="AU126" s="215" t="s">
        <v>76</v>
      </c>
      <c r="AY126" s="17" t="s">
        <v>127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84</v>
      </c>
      <c r="BK126" s="216">
        <f>ROUND(I126*H126,2)</f>
        <v>0</v>
      </c>
      <c r="BL126" s="17" t="s">
        <v>126</v>
      </c>
      <c r="BM126" s="215" t="s">
        <v>149</v>
      </c>
    </row>
    <row r="127" s="2" customFormat="1" ht="62.7" customHeight="1">
      <c r="A127" s="38"/>
      <c r="B127" s="39"/>
      <c r="C127" s="203" t="s">
        <v>164</v>
      </c>
      <c r="D127" s="203" t="s">
        <v>122</v>
      </c>
      <c r="E127" s="204" t="s">
        <v>374</v>
      </c>
      <c r="F127" s="205" t="s">
        <v>375</v>
      </c>
      <c r="G127" s="206" t="s">
        <v>355</v>
      </c>
      <c r="H127" s="207">
        <v>1</v>
      </c>
      <c r="I127" s="208"/>
      <c r="J127" s="209">
        <f>ROUND(I127*H127,2)</f>
        <v>0</v>
      </c>
      <c r="K127" s="210"/>
      <c r="L127" s="44"/>
      <c r="M127" s="211" t="s">
        <v>1</v>
      </c>
      <c r="N127" s="212" t="s">
        <v>41</v>
      </c>
      <c r="O127" s="91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126</v>
      </c>
      <c r="AT127" s="215" t="s">
        <v>122</v>
      </c>
      <c r="AU127" s="215" t="s">
        <v>76</v>
      </c>
      <c r="AY127" s="17" t="s">
        <v>127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84</v>
      </c>
      <c r="BK127" s="216">
        <f>ROUND(I127*H127,2)</f>
        <v>0</v>
      </c>
      <c r="BL127" s="17" t="s">
        <v>126</v>
      </c>
      <c r="BM127" s="215" t="s">
        <v>152</v>
      </c>
    </row>
    <row r="128" s="2" customFormat="1" ht="76.35" customHeight="1">
      <c r="A128" s="38"/>
      <c r="B128" s="39"/>
      <c r="C128" s="203" t="s">
        <v>142</v>
      </c>
      <c r="D128" s="203" t="s">
        <v>122</v>
      </c>
      <c r="E128" s="204" t="s">
        <v>376</v>
      </c>
      <c r="F128" s="205" t="s">
        <v>377</v>
      </c>
      <c r="G128" s="206" t="s">
        <v>355</v>
      </c>
      <c r="H128" s="207">
        <v>1</v>
      </c>
      <c r="I128" s="208"/>
      <c r="J128" s="209">
        <f>ROUND(I128*H128,2)</f>
        <v>0</v>
      </c>
      <c r="K128" s="210"/>
      <c r="L128" s="44"/>
      <c r="M128" s="211" t="s">
        <v>1</v>
      </c>
      <c r="N128" s="212" t="s">
        <v>41</v>
      </c>
      <c r="O128" s="91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126</v>
      </c>
      <c r="AT128" s="215" t="s">
        <v>122</v>
      </c>
      <c r="AU128" s="215" t="s">
        <v>76</v>
      </c>
      <c r="AY128" s="17" t="s">
        <v>127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84</v>
      </c>
      <c r="BK128" s="216">
        <f>ROUND(I128*H128,2)</f>
        <v>0</v>
      </c>
      <c r="BL128" s="17" t="s">
        <v>126</v>
      </c>
      <c r="BM128" s="215" t="s">
        <v>157</v>
      </c>
    </row>
    <row r="129" s="2" customFormat="1">
      <c r="A129" s="38"/>
      <c r="B129" s="39"/>
      <c r="C129" s="40"/>
      <c r="D129" s="235" t="s">
        <v>276</v>
      </c>
      <c r="E129" s="40"/>
      <c r="F129" s="277" t="s">
        <v>378</v>
      </c>
      <c r="G129" s="40"/>
      <c r="H129" s="40"/>
      <c r="I129" s="278"/>
      <c r="J129" s="40"/>
      <c r="K129" s="40"/>
      <c r="L129" s="44"/>
      <c r="M129" s="283"/>
      <c r="N129" s="284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276</v>
      </c>
      <c r="AU129" s="17" t="s">
        <v>76</v>
      </c>
    </row>
    <row r="130" s="2" customFormat="1" ht="16.5" customHeight="1">
      <c r="A130" s="38"/>
      <c r="B130" s="39"/>
      <c r="C130" s="203" t="s">
        <v>172</v>
      </c>
      <c r="D130" s="203" t="s">
        <v>122</v>
      </c>
      <c r="E130" s="204" t="s">
        <v>379</v>
      </c>
      <c r="F130" s="205" t="s">
        <v>380</v>
      </c>
      <c r="G130" s="206" t="s">
        <v>355</v>
      </c>
      <c r="H130" s="207">
        <v>1</v>
      </c>
      <c r="I130" s="208"/>
      <c r="J130" s="209">
        <f>ROUND(I130*H130,2)</f>
        <v>0</v>
      </c>
      <c r="K130" s="210"/>
      <c r="L130" s="44"/>
      <c r="M130" s="211" t="s">
        <v>1</v>
      </c>
      <c r="N130" s="212" t="s">
        <v>41</v>
      </c>
      <c r="O130" s="91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126</v>
      </c>
      <c r="AT130" s="215" t="s">
        <v>122</v>
      </c>
      <c r="AU130" s="215" t="s">
        <v>76</v>
      </c>
      <c r="AY130" s="17" t="s">
        <v>127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84</v>
      </c>
      <c r="BK130" s="216">
        <f>ROUND(I130*H130,2)</f>
        <v>0</v>
      </c>
      <c r="BL130" s="17" t="s">
        <v>126</v>
      </c>
      <c r="BM130" s="215" t="s">
        <v>162</v>
      </c>
    </row>
    <row r="131" s="2" customFormat="1" ht="16.5" customHeight="1">
      <c r="A131" s="38"/>
      <c r="B131" s="39"/>
      <c r="C131" s="203" t="s">
        <v>8</v>
      </c>
      <c r="D131" s="203" t="s">
        <v>122</v>
      </c>
      <c r="E131" s="204" t="s">
        <v>381</v>
      </c>
      <c r="F131" s="205" t="s">
        <v>382</v>
      </c>
      <c r="G131" s="206" t="s">
        <v>383</v>
      </c>
      <c r="H131" s="207">
        <v>1</v>
      </c>
      <c r="I131" s="208"/>
      <c r="J131" s="209">
        <f>ROUND(I131*H131,2)</f>
        <v>0</v>
      </c>
      <c r="K131" s="210"/>
      <c r="L131" s="44"/>
      <c r="M131" s="211" t="s">
        <v>1</v>
      </c>
      <c r="N131" s="212" t="s">
        <v>41</v>
      </c>
      <c r="O131" s="91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126</v>
      </c>
      <c r="AT131" s="215" t="s">
        <v>122</v>
      </c>
      <c r="AU131" s="215" t="s">
        <v>76</v>
      </c>
      <c r="AY131" s="17" t="s">
        <v>127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84</v>
      </c>
      <c r="BK131" s="216">
        <f>ROUND(I131*H131,2)</f>
        <v>0</v>
      </c>
      <c r="BL131" s="17" t="s">
        <v>126</v>
      </c>
      <c r="BM131" s="215" t="s">
        <v>167</v>
      </c>
    </row>
    <row r="132" s="13" customFormat="1">
      <c r="A132" s="13"/>
      <c r="B132" s="233"/>
      <c r="C132" s="234"/>
      <c r="D132" s="235" t="s">
        <v>135</v>
      </c>
      <c r="E132" s="236" t="s">
        <v>1</v>
      </c>
      <c r="F132" s="237" t="s">
        <v>384</v>
      </c>
      <c r="G132" s="234"/>
      <c r="H132" s="236" t="s">
        <v>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135</v>
      </c>
      <c r="AU132" s="243" t="s">
        <v>76</v>
      </c>
      <c r="AV132" s="13" t="s">
        <v>84</v>
      </c>
      <c r="AW132" s="13" t="s">
        <v>33</v>
      </c>
      <c r="AX132" s="13" t="s">
        <v>76</v>
      </c>
      <c r="AY132" s="243" t="s">
        <v>127</v>
      </c>
    </row>
    <row r="133" s="13" customFormat="1">
      <c r="A133" s="13"/>
      <c r="B133" s="233"/>
      <c r="C133" s="234"/>
      <c r="D133" s="235" t="s">
        <v>135</v>
      </c>
      <c r="E133" s="236" t="s">
        <v>1</v>
      </c>
      <c r="F133" s="237" t="s">
        <v>385</v>
      </c>
      <c r="G133" s="234"/>
      <c r="H133" s="236" t="s">
        <v>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135</v>
      </c>
      <c r="AU133" s="243" t="s">
        <v>76</v>
      </c>
      <c r="AV133" s="13" t="s">
        <v>84</v>
      </c>
      <c r="AW133" s="13" t="s">
        <v>33</v>
      </c>
      <c r="AX133" s="13" t="s">
        <v>76</v>
      </c>
      <c r="AY133" s="243" t="s">
        <v>127</v>
      </c>
    </row>
    <row r="134" s="14" customFormat="1">
      <c r="A134" s="14"/>
      <c r="B134" s="244"/>
      <c r="C134" s="245"/>
      <c r="D134" s="235" t="s">
        <v>135</v>
      </c>
      <c r="E134" s="246" t="s">
        <v>1</v>
      </c>
      <c r="F134" s="247" t="s">
        <v>303</v>
      </c>
      <c r="G134" s="245"/>
      <c r="H134" s="248">
        <v>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135</v>
      </c>
      <c r="AU134" s="254" t="s">
        <v>76</v>
      </c>
      <c r="AV134" s="14" t="s">
        <v>86</v>
      </c>
      <c r="AW134" s="14" t="s">
        <v>33</v>
      </c>
      <c r="AX134" s="14" t="s">
        <v>76</v>
      </c>
      <c r="AY134" s="254" t="s">
        <v>127</v>
      </c>
    </row>
    <row r="135" s="15" customFormat="1">
      <c r="A135" s="15"/>
      <c r="B135" s="255"/>
      <c r="C135" s="256"/>
      <c r="D135" s="235" t="s">
        <v>135</v>
      </c>
      <c r="E135" s="257" t="s">
        <v>1</v>
      </c>
      <c r="F135" s="258" t="s">
        <v>138</v>
      </c>
      <c r="G135" s="256"/>
      <c r="H135" s="259">
        <v>1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5" t="s">
        <v>135</v>
      </c>
      <c r="AU135" s="265" t="s">
        <v>76</v>
      </c>
      <c r="AV135" s="15" t="s">
        <v>126</v>
      </c>
      <c r="AW135" s="15" t="s">
        <v>33</v>
      </c>
      <c r="AX135" s="15" t="s">
        <v>84</v>
      </c>
      <c r="AY135" s="265" t="s">
        <v>127</v>
      </c>
    </row>
    <row r="136" s="2" customFormat="1" ht="24.15" customHeight="1">
      <c r="A136" s="38"/>
      <c r="B136" s="39"/>
      <c r="C136" s="203" t="s">
        <v>183</v>
      </c>
      <c r="D136" s="203" t="s">
        <v>122</v>
      </c>
      <c r="E136" s="204" t="s">
        <v>386</v>
      </c>
      <c r="F136" s="205" t="s">
        <v>387</v>
      </c>
      <c r="G136" s="206" t="s">
        <v>360</v>
      </c>
      <c r="H136" s="207">
        <v>1</v>
      </c>
      <c r="I136" s="208"/>
      <c r="J136" s="209">
        <f>ROUND(I136*H136,2)</f>
        <v>0</v>
      </c>
      <c r="K136" s="210"/>
      <c r="L136" s="44"/>
      <c r="M136" s="211" t="s">
        <v>1</v>
      </c>
      <c r="N136" s="212" t="s">
        <v>41</v>
      </c>
      <c r="O136" s="91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126</v>
      </c>
      <c r="AT136" s="215" t="s">
        <v>122</v>
      </c>
      <c r="AU136" s="215" t="s">
        <v>76</v>
      </c>
      <c r="AY136" s="17" t="s">
        <v>127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84</v>
      </c>
      <c r="BK136" s="216">
        <f>ROUND(I136*H136,2)</f>
        <v>0</v>
      </c>
      <c r="BL136" s="17" t="s">
        <v>126</v>
      </c>
      <c r="BM136" s="215" t="s">
        <v>388</v>
      </c>
    </row>
    <row r="137" s="2" customFormat="1" ht="37.8" customHeight="1">
      <c r="A137" s="38"/>
      <c r="B137" s="39"/>
      <c r="C137" s="203" t="s">
        <v>145</v>
      </c>
      <c r="D137" s="203" t="s">
        <v>122</v>
      </c>
      <c r="E137" s="204" t="s">
        <v>389</v>
      </c>
      <c r="F137" s="205" t="s">
        <v>390</v>
      </c>
      <c r="G137" s="206" t="s">
        <v>360</v>
      </c>
      <c r="H137" s="207">
        <v>1</v>
      </c>
      <c r="I137" s="208"/>
      <c r="J137" s="209">
        <f>ROUND(I137*H137,2)</f>
        <v>0</v>
      </c>
      <c r="K137" s="210"/>
      <c r="L137" s="44"/>
      <c r="M137" s="211" t="s">
        <v>1</v>
      </c>
      <c r="N137" s="212" t="s">
        <v>41</v>
      </c>
      <c r="O137" s="91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126</v>
      </c>
      <c r="AT137" s="215" t="s">
        <v>122</v>
      </c>
      <c r="AU137" s="215" t="s">
        <v>76</v>
      </c>
      <c r="AY137" s="17" t="s">
        <v>127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84</v>
      </c>
      <c r="BK137" s="216">
        <f>ROUND(I137*H137,2)</f>
        <v>0</v>
      </c>
      <c r="BL137" s="17" t="s">
        <v>126</v>
      </c>
      <c r="BM137" s="215" t="s">
        <v>391</v>
      </c>
    </row>
    <row r="138" s="2" customFormat="1" ht="24.15" customHeight="1">
      <c r="A138" s="38"/>
      <c r="B138" s="39"/>
      <c r="C138" s="203" t="s">
        <v>193</v>
      </c>
      <c r="D138" s="203" t="s">
        <v>122</v>
      </c>
      <c r="E138" s="204" t="s">
        <v>392</v>
      </c>
      <c r="F138" s="205" t="s">
        <v>393</v>
      </c>
      <c r="G138" s="206" t="s">
        <v>273</v>
      </c>
      <c r="H138" s="207">
        <v>1</v>
      </c>
      <c r="I138" s="208"/>
      <c r="J138" s="209">
        <f>ROUND(I138*H138,2)</f>
        <v>0</v>
      </c>
      <c r="K138" s="210"/>
      <c r="L138" s="44"/>
      <c r="M138" s="285" t="s">
        <v>1</v>
      </c>
      <c r="N138" s="286" t="s">
        <v>41</v>
      </c>
      <c r="O138" s="281"/>
      <c r="P138" s="287">
        <f>O138*H138</f>
        <v>0</v>
      </c>
      <c r="Q138" s="287">
        <v>0</v>
      </c>
      <c r="R138" s="287">
        <f>Q138*H138</f>
        <v>0</v>
      </c>
      <c r="S138" s="287">
        <v>0</v>
      </c>
      <c r="T138" s="28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126</v>
      </c>
      <c r="AT138" s="215" t="s">
        <v>122</v>
      </c>
      <c r="AU138" s="215" t="s">
        <v>76</v>
      </c>
      <c r="AY138" s="17" t="s">
        <v>127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84</v>
      </c>
      <c r="BK138" s="216">
        <f>ROUND(I138*H138,2)</f>
        <v>0</v>
      </c>
      <c r="BL138" s="17" t="s">
        <v>126</v>
      </c>
      <c r="BM138" s="215" t="s">
        <v>394</v>
      </c>
    </row>
    <row r="139" s="2" customFormat="1" ht="6.96" customHeight="1">
      <c r="A139" s="38"/>
      <c r="B139" s="66"/>
      <c r="C139" s="67"/>
      <c r="D139" s="67"/>
      <c r="E139" s="67"/>
      <c r="F139" s="67"/>
      <c r="G139" s="67"/>
      <c r="H139" s="67"/>
      <c r="I139" s="67"/>
      <c r="J139" s="67"/>
      <c r="K139" s="67"/>
      <c r="L139" s="44"/>
      <c r="M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</sheetData>
  <sheetProtection sheet="1" autoFilter="0" formatColumns="0" formatRows="0" objects="1" scenarios="1" spinCount="100000" saltValue="HnIHqwizJG5MOK+Kxu7qQ2vN5OknV3fFWNyG6apEBVKXzbax42lWGqHMZxdUSKMcLTAKwDrWuCgpBU5CQwrl5Q==" hashValue="NcFHYNGRV+0b+EdhrVIdTM+GKSZTQblTrTRynGWdONNFD8UWs9bABd2VHUqviVVfId5ZYOb7bzVqUW9wLUm+ZQ==" algorithmName="SHA-512" password="CC35"/>
  <autoFilter ref="C115:K138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2024-04-12T06:39:16Z</dcterms:created>
  <dcterms:modified xsi:type="dcterms:W3CDTF">2024-04-12T06:39:23Z</dcterms:modified>
</cp:coreProperties>
</file>